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ea65ebb3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분산분석" sheetId="1" r:id="R7937c867c4b840a4"/>
    <x:sheet xmlns:r="http://schemas.openxmlformats.org/officeDocument/2006/relationships" name="독립성" sheetId="2" r:id="R006b8183723949ae"/>
    <x:sheet xmlns:r="http://schemas.openxmlformats.org/officeDocument/2006/relationships" name="적합도" sheetId="3" r:id="Rf6233f8aee984c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00000"/>
    <x:numFmt numFmtId="201" formatCode="0"/>
    <x:numFmt numFmtId="202" formatCode="0.00%"/>
    <x:numFmt numFmtId="203" formatCode="0.00000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2" fillId="2" borderId="0" xfId="0" applyNumberFormat="1" applyFont="1" applyFill="1" applyBorder="1" applyAlignment="1">
      <x:alignment horizontal="center"/>
    </x:xf>
    <x:xf numFmtId="202" fontId="1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ee7de38084504" /><Relationship Type="http://schemas.openxmlformats.org/officeDocument/2006/relationships/theme" Target="/xl/theme/theme1.xml" Id="R910866dedb9a4a67" /><Relationship Type="http://schemas.openxmlformats.org/officeDocument/2006/relationships/sharedStrings" Target="/xl/sharedStrings.xml" Id="R0e141170d76e4f12" /><Relationship Type="http://schemas.openxmlformats.org/officeDocument/2006/relationships/worksheet" Target="/xl/worksheets/sheet1.xml" Id="R7937c867c4b840a4" /><Relationship Type="http://schemas.openxmlformats.org/officeDocument/2006/relationships/worksheet" Target="/xl/worksheets/sheet2.xml" Id="R006b8183723949ae" /><Relationship Type="http://schemas.openxmlformats.org/officeDocument/2006/relationships/worksheet" Target="/xl/worksheets/sheet3.xml" Id="Rf6233f8aee984c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4" hidden="0" customWidth="1"/>
    <x:col min="7" max="7" width="29" hidden="0" customWidth="1"/>
    <x:col min="8" max="8" width="24" hidden="0" customWidth="1"/>
    <x:col min="9" max="9" width="15" hidden="0" customWidth="1"/>
    <x:col min="10" max="10" width="15" hidden="0" customWidth="1"/>
  </x:cols>
  <x:sheetData>
    <x:row r="1" ht="29" customHeight="1">
      <x:c r="A1" s="4" t="str">
        <x:v>학습법A(점)</x:v>
      </x:c>
      <x:c r="B1" s="4" t="str">
        <x:v>학습법B(점)</x:v>
      </x:c>
      <x:c r="C1" s="4" t="str">
        <x:v>학습법C(점)</x:v>
      </x:c>
      <x:c r="D1" s="1"/>
      <x:c r="E1" s="1"/>
      <x:c r="F1" s="1"/>
      <x:c r="G1" s="4" t="str">
        <x:v>일원분산분석</x:v>
      </x:c>
      <x:c r="H1" s="4" t="str">
        <x:v>값</x:v>
      </x:c>
      <x:c r="I1" s="1"/>
      <x:c r="J1" s="1"/>
    </x:row>
    <x:row r="2" ht="24" customHeight="1">
      <x:c r="A2" s="5" t="n">
        <x:v>66</x:v>
      </x:c>
      <x:c r="B2" s="5" t="n">
        <x:v>70</x:v>
      </x:c>
      <x:c r="C2" s="5" t="n">
        <x:v>76</x:v>
      </x:c>
      <x:c r="D2" s="1"/>
      <x:c r="E2" s="1"/>
      <x:c r="F2" s="1"/>
      <x:c r="G2" s="1" t="str">
        <x:v>전체N</x:v>
      </x:c>
      <x:c r="H2" s="1" t="n">
        <x:f>SUM(B9:B11)</x:f>
        <x:v>15</x:v>
      </x:c>
      <x:c r="I2" s="1"/>
      <x:c r="J2" s="1"/>
    </x:row>
    <x:row r="3" ht="24" customHeight="1">
      <x:c r="A3" s="5" t="n">
        <x:v>68</x:v>
      </x:c>
      <x:c r="B3" s="5" t="n">
        <x:v>72</x:v>
      </x:c>
      <x:c r="C3" s="5" t="n">
        <x:v>78</x:v>
      </x:c>
      <x:c r="D3" s="1"/>
      <x:c r="E3" s="1"/>
      <x:c r="F3" s="1"/>
      <x:c r="G3" s="1" t="str">
        <x:v>집단k</x:v>
      </x:c>
      <x:c r="H3" s="1" t="n">
        <x:f>COUNT(B9:B11)</x:f>
        <x:v>3</x:v>
      </x:c>
      <x:c r="I3" s="1"/>
      <x:c r="J3" s="1"/>
    </x:row>
    <x:row r="4" ht="24" customHeight="1">
      <x:c r="A4" s="5" t="n">
        <x:v>70</x:v>
      </x:c>
      <x:c r="B4" s="5" t="n">
        <x:v>74</x:v>
      </x:c>
      <x:c r="C4" s="5" t="n">
        <x:v>80</x:v>
      </x:c>
      <x:c r="D4" s="1"/>
      <x:c r="E4" s="1"/>
      <x:c r="F4" s="1"/>
      <x:c r="G4" s="1" t="str">
        <x:v>전체평균(점)</x:v>
      </x:c>
      <x:c r="H4" s="6" t="n">
        <x:f>SUM(A2:C6)/H2</x:f>
        <x:v>74.66666666666667</x:v>
      </x:c>
      <x:c r="I4" s="1"/>
      <x:c r="J4" s="1"/>
    </x:row>
    <x:row r="5" ht="24" customHeight="1">
      <x:c r="A5" s="5" t="n">
        <x:v>72</x:v>
      </x:c>
      <x:c r="B5" s="5" t="n">
        <x:v>76</x:v>
      </x:c>
      <x:c r="C5" s="5" t="n">
        <x:v>82</x:v>
      </x:c>
      <x:c r="D5" s="1"/>
      <x:c r="E5" s="1"/>
      <x:c r="F5" s="1"/>
      <x:c r="G5" s="1" t="str">
        <x:v>집단간SS</x:v>
      </x:c>
      <x:c r="H5" s="6" t="n">
        <x:f>B9*(C9-H4)^2+B10*(C10-H4)^2+B11*(C11-H4)^2</x:f>
        <x:v>253.33333333333334</x:v>
      </x:c>
      <x:c r="I5" s="1"/>
      <x:c r="J5" s="1"/>
    </x:row>
    <x:row r="6" ht="24" customHeight="1">
      <x:c r="A6" s="5" t="n">
        <x:v>74</x:v>
      </x:c>
      <x:c r="B6" s="5" t="n">
        <x:v>78</x:v>
      </x:c>
      <x:c r="C6" s="5" t="n">
        <x:v>84</x:v>
      </x:c>
      <x:c r="D6" s="1"/>
      <x:c r="E6" s="1"/>
      <x:c r="F6" s="1"/>
      <x:c r="G6" s="1" t="str">
        <x:v>집단내SS</x:v>
      </x:c>
      <x:c r="H6" s="6" t="n">
        <x:f>SUM(E9:E11)</x:f>
        <x:v>120</x:v>
      </x:c>
      <x:c r="I6" s="1"/>
      <x:c r="J6" s="1"/>
    </x:row>
    <x:row r="7" ht="24" customHeight="1">
      <x:c r="A7" s="1"/>
      <x:c r="B7" s="1"/>
      <x:c r="C7" s="1"/>
      <x:c r="D7" s="1"/>
      <x:c r="E7" s="1"/>
      <x:c r="F7" s="1"/>
      <x:c r="G7" s="1" t="str">
        <x:v>전체SS</x:v>
      </x:c>
      <x:c r="H7" s="6" t="n">
        <x:f>H5+H6</x:f>
        <x:v>373.33333333333337</x:v>
      </x:c>
      <x:c r="I7" s="1"/>
      <x:c r="J7" s="1"/>
    </x:row>
    <x:row r="8" ht="29" customHeight="1">
      <x:c r="A8" s="4" t="str">
        <x:v>집단</x:v>
      </x:c>
      <x:c r="B8" s="4" t="str">
        <x:v>n</x:v>
      </x:c>
      <x:c r="C8" s="4" t="str">
        <x:v>평균(점)</x:v>
      </x:c>
      <x:c r="D8" s="4" t="str">
        <x:v>분산(점²)</x:v>
      </x:c>
      <x:c r="E8" s="4" t="str">
        <x:v>집단내SS</x:v>
      </x:c>
      <x:c r="F8" s="1"/>
      <x:c r="G8" s="1" t="str">
        <x:v>분자df</x:v>
      </x:c>
      <x:c r="H8" s="7" t="n">
        <x:f>H3-1</x:f>
        <x:v>2</x:v>
      </x:c>
      <x:c r="I8" s="1"/>
      <x:c r="J8" s="1"/>
    </x:row>
    <x:row r="9" ht="24" customHeight="1">
      <x:c r="A9" s="1" t="str">
        <x:v>A</x:v>
      </x:c>
      <x:c r="B9" s="1" t="n">
        <x:f>COUNT(A2:A6)</x:f>
        <x:v>5</x:v>
      </x:c>
      <x:c r="C9" s="6" t="n">
        <x:f>AVERAGE(A2:A6)</x:f>
        <x:v>70</x:v>
      </x:c>
      <x:c r="D9" s="6" t="n">
        <x:f>_xlfn.VAR.S(A2:A6)</x:f>
        <x:v>10</x:v>
      </x:c>
      <x:c r="E9" s="6" t="n">
        <x:f>(B9-1)*D9</x:f>
        <x:v>40</x:v>
      </x:c>
      <x:c r="F9" s="1"/>
      <x:c r="G9" s="1" t="str">
        <x:v>분모df</x:v>
      </x:c>
      <x:c r="H9" s="7" t="n">
        <x:f>H2-H3</x:f>
        <x:v>12</x:v>
      </x:c>
      <x:c r="I9" s="1"/>
      <x:c r="J9" s="1"/>
    </x:row>
    <x:row r="10" ht="24" customHeight="1">
      <x:c r="A10" s="1" t="str">
        <x:v>B</x:v>
      </x:c>
      <x:c r="B10" s="1" t="n">
        <x:f>COUNT(B2:B6)</x:f>
        <x:v>5</x:v>
      </x:c>
      <x:c r="C10" s="6" t="n">
        <x:f>AVERAGE(B2:B6)</x:f>
        <x:v>74</x:v>
      </x:c>
      <x:c r="D10" s="6" t="n">
        <x:f>_xlfn.VAR.S(B2:B6)</x:f>
        <x:v>10</x:v>
      </x:c>
      <x:c r="E10" s="6" t="n">
        <x:f>(B10-1)*D10</x:f>
        <x:v>40</x:v>
      </x:c>
      <x:c r="F10" s="1"/>
      <x:c r="G10" s="1" t="str">
        <x:v>전체df</x:v>
      </x:c>
      <x:c r="H10" s="7" t="n">
        <x:f>H2-1</x:f>
        <x:v>14</x:v>
      </x:c>
      <x:c r="I10" s="1"/>
      <x:c r="J10" s="1"/>
    </x:row>
    <x:row r="11" ht="24" customHeight="1">
      <x:c r="A11" s="1" t="str">
        <x:v>C</x:v>
      </x:c>
      <x:c r="B11" s="1" t="n">
        <x:f>COUNT(C2:C6)</x:f>
        <x:v>5</x:v>
      </x:c>
      <x:c r="C11" s="6" t="n">
        <x:f>AVERAGE(C2:C6)</x:f>
        <x:v>80</x:v>
      </x:c>
      <x:c r="D11" s="6" t="n">
        <x:f>_xlfn.VAR.S(C2:C6)</x:f>
        <x:v>10</x:v>
      </x:c>
      <x:c r="E11" s="6" t="n">
        <x:f>(B11-1)*D11</x:f>
        <x:v>40</x:v>
      </x:c>
      <x:c r="F11" s="1"/>
      <x:c r="G11" s="1" t="str">
        <x:v>집단간MS</x:v>
      </x:c>
      <x:c r="H11" s="6" t="n">
        <x:f>H5/H8</x:f>
        <x:v>126.66666666666667</x:v>
      </x:c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 t="str">
        <x:v>집단내MS</x:v>
      </x:c>
      <x:c r="H12" s="6" t="n">
        <x:f>H6/H9</x:f>
        <x:v>10</x:v>
      </x:c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 t="str">
        <x:v>F 통계량</x:v>
      </x:c>
      <x:c r="H13" s="6" t="n">
        <x:f>H11/H12</x:f>
        <x:v>12.666666666666668</x:v>
      </x:c>
      <x:c r="I13" s="1"/>
      <x:c r="J13" s="1"/>
    </x:row>
    <x:row r="14" ht="24" customHeight="1">
      <x:c r="A14" s="1"/>
      <x:c r="B14" s="1"/>
      <x:c r="C14" s="1"/>
      <x:c r="D14" s="1"/>
      <x:c r="E14" s="1"/>
      <x:c r="F14" s="1"/>
      <x:c r="G14" s="1" t="str">
        <x:v>오른쪽p값</x:v>
      </x:c>
      <x:c r="H14" s="6" t="n">
        <x:f>_xlfn.F.DIST.RT(H13,H8,H9)</x:f>
        <x:v>0.001102825675446728</x:v>
      </x:c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 t="str">
        <x:v>5% F 임계값</x:v>
      </x:c>
      <x:c r="H15" s="6" t="n">
        <x:f>_xlfn.F.INV.RT(0.05,H8,H9)</x:f>
        <x:v>3.8852938346524244</x:v>
      </x:c>
      <x:c r="I15" s="1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 t="str">
        <x:v>서로 다른 학생의 구성 점수. 기본 독립·정규·공통모분산 모형.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9" customHeight="1">
      <x:c r="A25" s="4" t="str">
        <x:v>학습법A(점)</x:v>
      </x:c>
      <x:c r="B25" s="4" t="str">
        <x:v>학습법B(점)</x:v>
      </x:c>
      <x:c r="C25" s="4" t="str">
        <x:v>학습법C(점)</x:v>
      </x:c>
      <x:c r="D25" s="1"/>
      <x:c r="E25" s="1"/>
      <x:c r="F25" s="1"/>
      <x:c r="G25" s="4" t="str">
        <x:v>일원분산분석</x:v>
      </x:c>
      <x:c r="H25" s="4" t="str">
        <x:v>값</x:v>
      </x:c>
      <x:c r="I25" s="1"/>
      <x:c r="J25" s="1"/>
    </x:row>
    <x:row r="26" ht="24" customHeight="1">
      <x:c r="A26" s="5" t="n">
        <x:v>4</x:v>
      </x:c>
      <x:c r="B26" s="5" t="n">
        <x:v>5</x:v>
      </x:c>
      <x:c r="C26" s="5" t="n">
        <x:v>8</x:v>
      </x:c>
      <x:c r="D26" s="1"/>
      <x:c r="E26" s="1"/>
      <x:c r="F26" s="1"/>
      <x:c r="G26" s="1" t="str">
        <x:v>전체N</x:v>
      </x:c>
      <x:c r="H26" s="1" t="n">
        <x:f>SUM(B33:B35)</x:f>
        <x:v>12</x:v>
      </x:c>
      <x:c r="I26" s="1"/>
      <x:c r="J26" s="1"/>
    </x:row>
    <x:row r="27" ht="24" customHeight="1">
      <x:c r="A27" s="5" t="n">
        <x:v>6</x:v>
      </x:c>
      <x:c r="B27" s="5" t="n">
        <x:v>7</x:v>
      </x:c>
      <x:c r="C27" s="5" t="n">
        <x:v>10</x:v>
      </x:c>
      <x:c r="D27" s="1"/>
      <x:c r="E27" s="1"/>
      <x:c r="F27" s="1"/>
      <x:c r="G27" s="1" t="str">
        <x:v>집단k</x:v>
      </x:c>
      <x:c r="H27" s="1" t="n">
        <x:f>COUNT(B33:B35)</x:f>
        <x:v>3</x:v>
      </x:c>
      <x:c r="I27" s="1"/>
      <x:c r="J27" s="1"/>
    </x:row>
    <x:row r="28" ht="24" customHeight="1">
      <x:c r="A28" s="5" t="n">
        <x:v>8</x:v>
      </x:c>
      <x:c r="B28" s="5" t="n">
        <x:v>9</x:v>
      </x:c>
      <x:c r="C28" s="5" t="n">
        <x:v>12</x:v>
      </x:c>
      <x:c r="D28" s="1"/>
      <x:c r="E28" s="1"/>
      <x:c r="F28" s="1"/>
      <x:c r="G28" s="1" t="str">
        <x:v>전체평균(점)</x:v>
      </x:c>
      <x:c r="H28" s="6" t="n">
        <x:f>SUM(A26:C30)/H26</x:f>
        <x:v>9.166666666666666</x:v>
      </x:c>
      <x:c r="I28" s="1"/>
      <x:c r="J28" s="1"/>
    </x:row>
    <x:row r="29" ht="24" customHeight="1">
      <x:c r="A29" s="5"/>
      <x:c r="B29" s="5" t="n">
        <x:v>11</x:v>
      </x:c>
      <x:c r="C29" s="5" t="n">
        <x:v>14</x:v>
      </x:c>
      <x:c r="D29" s="1"/>
      <x:c r="E29" s="1"/>
      <x:c r="F29" s="1"/>
      <x:c r="G29" s="1" t="str">
        <x:v>집단간SS</x:v>
      </x:c>
      <x:c r="H29" s="6" t="n">
        <x:f>B33*(C33-H28)^2+B34*(C34-H28)^2+B35*(C35-H28)^2</x:f>
        <x:v>75.66666666666666</x:v>
      </x:c>
      <x:c r="I29" s="1"/>
      <x:c r="J29" s="1"/>
    </x:row>
    <x:row r="30" ht="24" customHeight="1">
      <x:c r="A30" s="5"/>
      <x:c r="B30" s="5"/>
      <x:c r="C30" s="5" t="n">
        <x:v>16</x:v>
      </x:c>
      <x:c r="D30" s="1"/>
      <x:c r="E30" s="1"/>
      <x:c r="F30" s="1"/>
      <x:c r="G30" s="1" t="str">
        <x:v>집단내SS</x:v>
      </x:c>
      <x:c r="H30" s="6" t="n">
        <x:f>SUM(E33:E35)</x:f>
        <x:v>68</x:v>
      </x:c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 t="str">
        <x:v>전체SS</x:v>
      </x:c>
      <x:c r="H31" s="6" t="n">
        <x:f>H29+H30</x:f>
        <x:v>143.66666666666666</x:v>
      </x:c>
      <x:c r="I31" s="1"/>
      <x:c r="J31" s="1"/>
    </x:row>
    <x:row r="32" ht="29" customHeight="1">
      <x:c r="A32" s="4" t="str">
        <x:v>집단</x:v>
      </x:c>
      <x:c r="B32" s="4" t="str">
        <x:v>n</x:v>
      </x:c>
      <x:c r="C32" s="4" t="str">
        <x:v>평균(점)</x:v>
      </x:c>
      <x:c r="D32" s="4" t="str">
        <x:v>분산(점²)</x:v>
      </x:c>
      <x:c r="E32" s="4" t="str">
        <x:v>집단내SS</x:v>
      </x:c>
      <x:c r="F32" s="1"/>
      <x:c r="G32" s="1" t="str">
        <x:v>분자df</x:v>
      </x:c>
      <x:c r="H32" s="7" t="n">
        <x:f>H27-1</x:f>
        <x:v>2</x:v>
      </x:c>
      <x:c r="I32" s="1"/>
      <x:c r="J32" s="1"/>
    </x:row>
    <x:row r="33" ht="24" customHeight="1">
      <x:c r="A33" s="1" t="str">
        <x:v>A</x:v>
      </x:c>
      <x:c r="B33" s="1" t="n">
        <x:f>COUNT(A26:A30)</x:f>
        <x:v>3</x:v>
      </x:c>
      <x:c r="C33" s="6" t="n">
        <x:f>AVERAGE(A26:A30)</x:f>
        <x:v>6</x:v>
      </x:c>
      <x:c r="D33" s="6" t="n">
        <x:f>_xlfn.VAR.S(A26:A30)</x:f>
        <x:v>4</x:v>
      </x:c>
      <x:c r="E33" s="6" t="n">
        <x:f>(B33-1)*D33</x:f>
        <x:v>8</x:v>
      </x:c>
      <x:c r="F33" s="1"/>
      <x:c r="G33" s="1" t="str">
        <x:v>분모df</x:v>
      </x:c>
      <x:c r="H33" s="7" t="n">
        <x:f>H26-H27</x:f>
        <x:v>9</x:v>
      </x:c>
      <x:c r="I33" s="1"/>
      <x:c r="J33" s="1"/>
    </x:row>
    <x:row r="34" ht="24" customHeight="1">
      <x:c r="A34" s="1" t="str">
        <x:v>B</x:v>
      </x:c>
      <x:c r="B34" s="1" t="n">
        <x:f>COUNT(B26:B30)</x:f>
        <x:v>4</x:v>
      </x:c>
      <x:c r="C34" s="6" t="n">
        <x:f>AVERAGE(B26:B30)</x:f>
        <x:v>8</x:v>
      </x:c>
      <x:c r="D34" s="6" t="n">
        <x:f>_xlfn.VAR.S(B26:B30)</x:f>
        <x:v>6.666666666666667</x:v>
      </x:c>
      <x:c r="E34" s="6" t="n">
        <x:f>(B34-1)*D34</x:f>
        <x:v>20</x:v>
      </x:c>
      <x:c r="F34" s="1"/>
      <x:c r="G34" s="1" t="str">
        <x:v>전체df</x:v>
      </x:c>
      <x:c r="H34" s="7" t="n">
        <x:f>H26-1</x:f>
        <x:v>11</x:v>
      </x:c>
      <x:c r="I34" s="1"/>
      <x:c r="J34" s="1"/>
    </x:row>
    <x:row r="35" ht="24" customHeight="1">
      <x:c r="A35" s="1" t="str">
        <x:v>C</x:v>
      </x:c>
      <x:c r="B35" s="1" t="n">
        <x:f>COUNT(C26:C30)</x:f>
        <x:v>5</x:v>
      </x:c>
      <x:c r="C35" s="6" t="n">
        <x:f>AVERAGE(C26:C30)</x:f>
        <x:v>12</x:v>
      </x:c>
      <x:c r="D35" s="6" t="n">
        <x:f>_xlfn.VAR.S(C26:C30)</x:f>
        <x:v>10</x:v>
      </x:c>
      <x:c r="E35" s="6" t="n">
        <x:f>(B35-1)*D35</x:f>
        <x:v>40</x:v>
      </x:c>
      <x:c r="F35" s="1"/>
      <x:c r="G35" s="1" t="str">
        <x:v>집단간MS</x:v>
      </x:c>
      <x:c r="H35" s="6" t="n">
        <x:f>H29/H32</x:f>
        <x:v>37.83333333333333</x:v>
      </x:c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 t="str">
        <x:v>집단내MS</x:v>
      </x:c>
      <x:c r="H36" s="6" t="n">
        <x:f>H30/H33</x:f>
        <x:v>7.555555555555555</x:v>
      </x:c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 t="str">
        <x:v>F 통계량</x:v>
      </x:c>
      <x:c r="H37" s="6" t="n">
        <x:f>H35/H36</x:f>
        <x:v>5.00735294117647</x:v>
      </x:c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 t="str">
        <x:v>오른쪽p값</x:v>
      </x:c>
      <x:c r="H38" s="6" t="n">
        <x:f>_xlfn.F.DIST.RT(H37,H32,H33)</x:f>
        <x:v>0.03452932095393513</x:v>
      </x:c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 t="str">
        <x:v>5% F 임계값</x:v>
      </x:c>
      <x:c r="H39" s="6" t="n">
        <x:f>_xlfn.F.INV.RT(0.05,H32,H33)</x:f>
        <x:v>4.256494729093742</x:v>
      </x:c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 t="str">
        <x:v>문제2·3: 집단별 인원수가 다른 구성 점수.</x:v>
      </x:c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4" hidden="0" customWidth="1"/>
    <x:col min="7" max="7" width="29" hidden="0" customWidth="1"/>
    <x:col min="8" max="8" width="24" hidden="0" customWidth="1"/>
    <x:col min="9" max="9" width="15" hidden="0" customWidth="1"/>
    <x:col min="10" max="10" width="15" hidden="0" customWidth="1"/>
  </x:cols>
  <x:sheetData>
    <x:row r="1" ht="29" customHeight="1">
      <x:c r="A1" s="4" t="str">
        <x:v>시간대</x:v>
      </x:c>
      <x:c r="B1" s="4" t="str">
        <x:v>버스</x:v>
      </x:c>
      <x:c r="C1" s="4" t="str">
        <x:v>지하철</x:v>
      </x:c>
      <x:c r="D1" s="4" t="str">
        <x:v>도보</x:v>
      </x:c>
      <x:c r="E1" s="4" t="str">
        <x:v>행합계</x:v>
      </x:c>
      <x:c r="F1" s="1"/>
      <x:c r="G1" s="4" t="str">
        <x:v>독립성 검정</x:v>
      </x:c>
      <x:c r="H1" s="4" t="str">
        <x:v>값</x:v>
      </x:c>
      <x:c r="I1" s="1"/>
      <x:c r="J1" s="1"/>
    </x:row>
    <x:row r="2" ht="24" customHeight="1">
      <x:c r="A2" s="1" t="str">
        <x:v>오전</x:v>
      </x:c>
      <x:c r="B2" s="5" t="n">
        <x:v>30</x:v>
      </x:c>
      <x:c r="C2" s="5" t="n">
        <x:v>15</x:v>
      </x:c>
      <x:c r="D2" s="5" t="n">
        <x:v>15</x:v>
      </x:c>
      <x:c r="E2" s="1" t="n">
        <x:f>SUM(B2:D2)</x:f>
        <x:v>60</x:v>
      </x:c>
      <x:c r="F2" s="1"/>
      <x:c r="G2" s="1" t="str">
        <x:v>χ² 통계량</x:v>
      </x:c>
      <x:c r="H2" s="1" t="n">
        <x:f>SUM(B14:D15)</x:f>
        <x:v>15</x:v>
      </x:c>
      <x:c r="I2" s="1"/>
      <x:c r="J2" s="1"/>
    </x:row>
    <x:row r="3" ht="24" customHeight="1">
      <x:c r="A3" s="1" t="str">
        <x:v>오후</x:v>
      </x:c>
      <x:c r="B3" s="5" t="n">
        <x:v>10</x:v>
      </x:c>
      <x:c r="C3" s="5" t="n">
        <x:v>25</x:v>
      </x:c>
      <x:c r="D3" s="5" t="n">
        <x:v>25</x:v>
      </x:c>
      <x:c r="E3" s="1" t="n">
        <x:f>SUM(B3:D3)</x:f>
        <x:v>60</x:v>
      </x:c>
      <x:c r="F3" s="1"/>
      <x:c r="G3" s="1" t="str">
        <x:v>자유도</x:v>
      </x:c>
      <x:c r="H3" s="1" t="n">
        <x:v>2</x:v>
      </x:c>
      <x:c r="I3" s="1"/>
      <x:c r="J3" s="1"/>
    </x:row>
    <x:row r="4" ht="24" customHeight="1">
      <x:c r="A4" s="1" t="str">
        <x:v>열합계</x:v>
      </x:c>
      <x:c r="B4" s="1" t="n">
        <x:f>SUM(B2:B3)</x:f>
        <x:v>40</x:v>
      </x:c>
      <x:c r="C4" s="1" t="n">
        <x:f>SUM(C2:C3)</x:f>
        <x:v>40</x:v>
      </x:c>
      <x:c r="D4" s="1" t="n">
        <x:f>SUM(D2:D3)</x:f>
        <x:v>40</x:v>
      </x:c>
      <x:c r="E4" s="1" t="n">
        <x:f>SUM(E2:E3)</x:f>
        <x:v>120</x:v>
      </x:c>
      <x:c r="F4" s="1"/>
      <x:c r="G4" s="1" t="str">
        <x:v>오른쪽p값</x:v>
      </x:c>
      <x:c r="H4" s="11" t="n">
        <x:f>IF(H2=0,1,_xlfn.CHISQ.TEST(B2:D3,B8:D9))</x:f>
        <x:v>0.000553</x:v>
      </x:c>
      <x:c r="I4" s="1"/>
      <x:c r="J4" s="1"/>
    </x:row>
    <x:row r="5" ht="24" customHeight="1">
      <x:c r="A5" s="1"/>
      <x:c r="B5" s="1"/>
      <x:c r="C5" s="1"/>
      <x:c r="D5" s="1"/>
      <x:c r="E5" s="1"/>
      <x:c r="F5" s="1"/>
      <x:c r="G5" s="1"/>
      <x:c r="H5" s="6"/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 t="str">
        <x:v>분포함수p</x:v>
      </x:c>
      <x:c r="H6" s="6" t="n">
        <x:f>IF(H2=0,1,_xlfn.CHISQ.DIST.RT(H2,H3))</x:f>
        <x:v>0.0005530843701477828</x:v>
      </x:c>
      <x:c r="I6" s="1"/>
      <x:c r="J6" s="1"/>
    </x:row>
    <x:row r="7" ht="29" customHeight="1">
      <x:c r="A7" s="4" t="str">
        <x:v>기대도수</x:v>
      </x:c>
      <x:c r="B7" s="4" t="str">
        <x:v>버스</x:v>
      </x:c>
      <x:c r="C7" s="4" t="str">
        <x:v>지하철</x:v>
      </x:c>
      <x:c r="D7" s="4" t="str">
        <x:v>도보</x:v>
      </x:c>
      <x:c r="E7" s="1"/>
      <x:c r="F7" s="1"/>
      <x:c r="G7" s="1"/>
      <x:c r="H7" s="1"/>
      <x:c r="I7" s="1"/>
      <x:c r="J7" s="1"/>
    </x:row>
    <x:row r="8" ht="24" customHeight="1">
      <x:c r="A8" s="1" t="str">
        <x:v>오전</x:v>
      </x:c>
      <x:c r="B8" s="6" t="n">
        <x:f>$E2*B$4/$E$4</x:f>
        <x:v>20</x:v>
      </x:c>
      <x:c r="C8" s="6" t="n">
        <x:f>$E2*C$4/$E$4</x:f>
        <x:v>20</x:v>
      </x:c>
      <x:c r="D8" s="6" t="n">
        <x:f>$E2*D$4/$E$4</x:f>
        <x:v>20</x:v>
      </x:c>
      <x:c r="E8" s="1"/>
      <x:c r="F8" s="1"/>
      <x:c r="G8" s="1"/>
      <x:c r="H8" s="1"/>
      <x:c r="I8" s="1"/>
      <x:c r="J8" s="1"/>
    </x:row>
    <x:row r="9" ht="24" customHeight="1">
      <x:c r="A9" s="1" t="str">
        <x:v>오후</x:v>
      </x:c>
      <x:c r="B9" s="6" t="n">
        <x:f>$E3*B$4/$E$4</x:f>
        <x:v>20</x:v>
      </x:c>
      <x:c r="C9" s="6" t="n">
        <x:f>$E3*C$4/$E$4</x:f>
        <x:v>20</x:v>
      </x:c>
      <x:c r="D9" s="6" t="n">
        <x:f>$E3*D$4/$E$4</x:f>
        <x:v>20</x:v>
      </x:c>
      <x:c r="E9" s="1"/>
      <x:c r="F9" s="1"/>
      <x:c r="G9" s="1"/>
      <x:c r="H9" s="1"/>
      <x:c r="I9" s="1"/>
      <x:c r="J9" s="1"/>
    </x:row>
    <x:row r="10" ht="24" customHeight="1">
      <x:c r="A10" s="1"/>
      <x:c r="B10" s="6"/>
      <x:c r="C10" s="6"/>
      <x:c r="D10" s="6"/>
      <x:c r="E10" s="1"/>
      <x:c r="F10" s="1"/>
      <x:c r="G10" s="1"/>
      <x:c r="H10" s="1"/>
      <x:c r="I10" s="1"/>
      <x:c r="J10" s="1"/>
    </x:row>
    <x:row r="11" ht="24" customHeight="1">
      <x:c r="A11" s="1"/>
      <x:c r="B11" s="6"/>
      <x:c r="C11" s="6"/>
      <x:c r="D11" s="6"/>
      <x:c r="E11" s="1"/>
      <x:c r="F11" s="1"/>
      <x:c r="G11" s="1"/>
      <x:c r="H11" s="1"/>
      <x:c r="I11" s="1"/>
      <x:c r="J11" s="1"/>
    </x:row>
    <x:row r="12" ht="24" customHeight="1">
      <x:c r="A12" s="1"/>
      <x:c r="B12" s="6"/>
      <x:c r="C12" s="6"/>
      <x:c r="D12" s="6"/>
      <x:c r="E12" s="1"/>
      <x:c r="F12" s="1"/>
      <x:c r="G12" s="1"/>
      <x:c r="H12" s="1"/>
      <x:c r="I12" s="1"/>
      <x:c r="J12" s="1"/>
    </x:row>
    <x:row r="13" ht="29" customHeight="1">
      <x:c r="A13" s="4" t="str">
        <x:v>각 칸 기여</x:v>
      </x:c>
      <x:c r="B13" s="8" t="str">
        <x:v>버스</x:v>
      </x:c>
      <x:c r="C13" s="8" t="str">
        <x:v>지하철</x:v>
      </x:c>
      <x:c r="D13" s="8" t="str">
        <x:v>도보</x:v>
      </x:c>
      <x:c r="E13" s="1"/>
      <x:c r="F13" s="1"/>
      <x:c r="G13" s="1"/>
      <x:c r="H13" s="1"/>
      <x:c r="I13" s="1"/>
      <x:c r="J13" s="1"/>
    </x:row>
    <x:row r="14" ht="24" customHeight="1">
      <x:c r="A14" s="1" t="str">
        <x:v>오전</x:v>
      </x:c>
      <x:c r="B14" s="6" t="n">
        <x:f>(B2-B8)^2/B8</x:f>
        <x:v>5</x:v>
      </x:c>
      <x:c r="C14" s="6" t="n">
        <x:f>(C2-C8)^2/C8</x:f>
        <x:v>1.25</x:v>
      </x:c>
      <x:c r="D14" s="6" t="n">
        <x:f>(D2-D8)^2/D8</x:f>
        <x:v>1.25</x:v>
      </x:c>
      <x:c r="E14" s="1"/>
      <x:c r="F14" s="1"/>
      <x:c r="G14" s="1"/>
      <x:c r="H14" s="1"/>
      <x:c r="I14" s="1"/>
      <x:c r="J14" s="1"/>
    </x:row>
    <x:row r="15" ht="24" customHeight="1">
      <x:c r="A15" s="1" t="str">
        <x:v>오후</x:v>
      </x:c>
      <x:c r="B15" s="6" t="n">
        <x:f>(B3-B9)^2/B9</x:f>
        <x:v>5</x:v>
      </x:c>
      <x:c r="C15" s="6" t="n">
        <x:f>(C3-C9)^2/C9</x:f>
        <x:v>1.25</x:v>
      </x:c>
      <x:c r="D15" s="6" t="n">
        <x:f>(D3-D9)^2/D9</x:f>
        <x:v>1.25</x:v>
      </x:c>
      <x:c r="E15" s="1"/>
      <x:c r="F15" s="1"/>
      <x:c r="G15" s="1"/>
      <x:c r="H15" s="1"/>
      <x:c r="I15" s="1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 t="str">
        <x:v>학생마다 한 번 집계한 구성 빈도. 합계행·열은 검정 범위에서 제외.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9" customHeight="1">
      <x:c r="A25" s="4" t="str">
        <x:v>시간대</x:v>
      </x:c>
      <x:c r="B25" s="4" t="str">
        <x:v>버스</x:v>
      </x:c>
      <x:c r="C25" s="4" t="str">
        <x:v>도보</x:v>
      </x:c>
      <x:c r="D25" s="1"/>
      <x:c r="E25" s="4" t="str">
        <x:v>행합계</x:v>
      </x:c>
      <x:c r="F25" s="1"/>
      <x:c r="G25" s="4" t="str">
        <x:v>독립성 검정</x:v>
      </x:c>
      <x:c r="H25" s="4" t="str">
        <x:v>값</x:v>
      </x:c>
      <x:c r="I25" s="1"/>
      <x:c r="J25" s="1"/>
    </x:row>
    <x:row r="26" ht="24" customHeight="1">
      <x:c r="A26" s="1" t="str">
        <x:v>오전</x:v>
      </x:c>
      <x:c r="B26" s="5" t="n">
        <x:v>36</x:v>
      </x:c>
      <x:c r="C26" s="5" t="n">
        <x:v>24</x:v>
      </x:c>
      <x:c r="D26" s="1"/>
      <x:c r="E26" s="1" t="n">
        <x:f>SUM(B26:C26)</x:f>
        <x:v>60</x:v>
      </x:c>
      <x:c r="F26" s="1"/>
      <x:c r="G26" s="1" t="str">
        <x:v>χ² 통계량</x:v>
      </x:c>
      <x:c r="H26" s="1" t="n">
        <x:f>SUM(B38:C39)</x:f>
        <x:v>4.8</x:v>
      </x:c>
      <x:c r="I26" s="1"/>
      <x:c r="J26" s="1"/>
    </x:row>
    <x:row r="27" ht="24" customHeight="1">
      <x:c r="A27" s="1" t="str">
        <x:v>오후</x:v>
      </x:c>
      <x:c r="B27" s="5" t="n">
        <x:v>24</x:v>
      </x:c>
      <x:c r="C27" s="5" t="n">
        <x:v>36</x:v>
      </x:c>
      <x:c r="D27" s="1"/>
      <x:c r="E27" s="1" t="n">
        <x:f>SUM(B27:C27)</x:f>
        <x:v>60</x:v>
      </x:c>
      <x:c r="F27" s="1"/>
      <x:c r="G27" s="1" t="str">
        <x:v>자유도</x:v>
      </x:c>
      <x:c r="H27" s="1" t="n">
        <x:v>1</x:v>
      </x:c>
      <x:c r="I27" s="1"/>
      <x:c r="J27" s="1"/>
    </x:row>
    <x:row r="28" ht="24" customHeight="1">
      <x:c r="A28" s="1" t="str">
        <x:v>열합계</x:v>
      </x:c>
      <x:c r="B28" s="1" t="n">
        <x:f>SUM(B26:B27)</x:f>
        <x:v>60</x:v>
      </x:c>
      <x:c r="C28" s="1" t="n">
        <x:f>SUM(C26:C27)</x:f>
        <x:v>60</x:v>
      </x:c>
      <x:c r="D28" s="1"/>
      <x:c r="E28" s="1" t="n">
        <x:f>SUM(E26:E27)</x:f>
        <x:v>120</x:v>
      </x:c>
      <x:c r="F28" s="1"/>
      <x:c r="G28" s="1" t="str">
        <x:v>오른쪽p값</x:v>
      </x:c>
      <x:c r="H28" s="11" t="n">
        <x:f>IF(H26=0,1,_xlfn.CHISQ.TEST(B26:C27,B32:C33))</x:f>
        <x:v>0.02846</x:v>
      </x:c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6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 t="str">
        <x:v>분포함수p</x:v>
      </x:c>
      <x:c r="H30" s="6" t="n">
        <x:f>IF(H26=0,1,_xlfn.CHISQ.DIST.RT(H26,H27))</x:f>
        <x:v>0.028459736916256362</x:v>
      </x:c>
      <x:c r="I30" s="1"/>
      <x:c r="J30" s="1"/>
    </x:row>
    <x:row r="31" ht="29" customHeight="1">
      <x:c r="A31" s="4" t="str">
        <x:v>기대도수</x:v>
      </x:c>
      <x:c r="B31" s="4" t="str">
        <x:v>버스</x:v>
      </x:c>
      <x:c r="C31" s="4" t="str">
        <x:v>도보</x:v>
      </x:c>
      <x:c r="D31" s="1"/>
      <x:c r="E31" s="1"/>
      <x:c r="F31" s="1"/>
      <x:c r="G31" s="1"/>
      <x:c r="H31" s="1"/>
      <x:c r="I31" s="1"/>
      <x:c r="J31" s="1"/>
    </x:row>
    <x:row r="32" ht="24" customHeight="1">
      <x:c r="A32" s="1" t="str">
        <x:v>오전</x:v>
      </x:c>
      <x:c r="B32" s="6" t="n">
        <x:f>$E26*B$28/$E$28</x:f>
        <x:v>30</x:v>
      </x:c>
      <x:c r="C32" s="6" t="n">
        <x:f>$E26*C$28/$E$28</x:f>
        <x:v>30</x:v>
      </x:c>
      <x:c r="D32" s="1"/>
      <x:c r="E32" s="1"/>
      <x:c r="F32" s="1"/>
      <x:c r="G32" s="1"/>
      <x:c r="H32" s="1"/>
      <x:c r="I32" s="1"/>
      <x:c r="J32" s="1"/>
    </x:row>
    <x:row r="33" ht="24" customHeight="1">
      <x:c r="A33" s="1" t="str">
        <x:v>오후</x:v>
      </x:c>
      <x:c r="B33" s="6" t="n">
        <x:f>$E27*B$28/$E$28</x:f>
        <x:v>30</x:v>
      </x:c>
      <x:c r="C33" s="6" t="n">
        <x:f>$E27*C$28/$E$28</x:f>
        <x:v>30</x:v>
      </x:c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6"/>
      <x:c r="C34" s="6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6"/>
      <x:c r="C35" s="6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6"/>
      <x:c r="C36" s="6"/>
      <x:c r="D36" s="1"/>
      <x:c r="E36" s="1"/>
      <x:c r="F36" s="1"/>
      <x:c r="G36" s="1"/>
      <x:c r="H36" s="1"/>
      <x:c r="I36" s="1"/>
      <x:c r="J36" s="1"/>
    </x:row>
    <x:row r="37" ht="29" customHeight="1">
      <x:c r="A37" s="4" t="str">
        <x:v>각 칸 기여</x:v>
      </x:c>
      <x:c r="B37" s="8" t="str">
        <x:v>버스</x:v>
      </x:c>
      <x:c r="C37" s="8" t="str">
        <x:v>도보</x:v>
      </x:c>
      <x:c r="D37" s="1"/>
      <x:c r="E37" s="1"/>
      <x:c r="F37" s="1"/>
      <x:c r="G37" s="1"/>
      <x:c r="H37" s="1"/>
      <x:c r="I37" s="1"/>
      <x:c r="J37" s="1"/>
    </x:row>
    <x:row r="38" ht="24" customHeight="1">
      <x:c r="A38" s="1" t="str">
        <x:v>오전</x:v>
      </x:c>
      <x:c r="B38" s="6" t="n">
        <x:f>(B26-B32)^2/B32</x:f>
        <x:v>1.2</x:v>
      </x:c>
      <x:c r="C38" s="6" t="n">
        <x:f>(C26-C32)^2/C32</x:f>
        <x:v>1.2</x:v>
      </x:c>
      <x:c r="D38" s="1"/>
      <x:c r="E38" s="1"/>
      <x:c r="F38" s="1"/>
      <x:c r="G38" s="1"/>
      <x:c r="H38" s="1"/>
      <x:c r="I38" s="1"/>
      <x:c r="J38" s="1"/>
    </x:row>
    <x:row r="39" ht="24" customHeight="1">
      <x:c r="A39" s="1" t="str">
        <x:v>오후</x:v>
      </x:c>
      <x:c r="B39" s="6" t="n">
        <x:f>(B27-B33)^2/B33</x:f>
        <x:v>1.2</x:v>
      </x:c>
      <x:c r="C39" s="6" t="n">
        <x:f>(C27-C33)^2/C33</x:f>
        <x:v>1.2</x:v>
      </x:c>
      <x:c r="D39" s="1"/>
      <x:c r="E39" s="1"/>
      <x:c r="F39" s="1"/>
      <x:c r="G39" s="1"/>
      <x:c r="H39" s="1"/>
      <x:c r="I39" s="1"/>
      <x:c r="J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4" customHeight="1">
      <x:c r="A43" s="1" t="str">
        <x:v>학생마다 한 번 집계한 구성 빈도. 합계행·열은 검정 범위에서 제외.</x:v>
      </x:c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4" hidden="0" customWidth="1"/>
    <x:col min="7" max="7" width="29" hidden="0" customWidth="1"/>
    <x:col min="8" max="8" width="24" hidden="0" customWidth="1"/>
    <x:col min="9" max="9" width="15" hidden="0" customWidth="1"/>
    <x:col min="10" max="10" width="15" hidden="0" customWidth="1"/>
  </x:cols>
  <x:sheetData>
    <x:row r="1" ht="29" customHeight="1">
      <x:c r="A1" s="4" t="str">
        <x:v>범주</x:v>
      </x:c>
      <x:c r="B1" s="4" t="str">
        <x:v>관측O</x:v>
      </x:c>
      <x:c r="C1" s="4" t="str">
        <x:v>귀무확률</x:v>
      </x:c>
      <x:c r="D1" s="4" t="str">
        <x:v>기대E</x:v>
      </x:c>
      <x:c r="E1" s="4" t="str">
        <x:v>기여</x:v>
      </x:c>
      <x:c r="F1" s="1"/>
      <x:c r="G1" s="4" t="str">
        <x:v>사전비율 적합도</x:v>
      </x:c>
      <x:c r="H1" s="4" t="str">
        <x:v>값</x:v>
      </x:c>
      <x:c r="I1" s="1"/>
      <x:c r="J1" s="1"/>
    </x:row>
    <x:row r="2" ht="24" customHeight="1">
      <x:c r="A2" s="1" t="str">
        <x:v>A</x:v>
      </x:c>
      <x:c r="B2" s="5" t="n">
        <x:v>40</x:v>
      </x:c>
      <x:c r="C2" s="9" t="n">
        <x:v>0.5</x:v>
      </x:c>
      <x:c r="D2" s="6" t="n">
        <x:f>$H$2*C2</x:f>
        <x:v>50</x:v>
      </x:c>
      <x:c r="E2" s="6" t="n">
        <x:f>(B2-D2)^2/D2</x:f>
        <x:v>2</x:v>
      </x:c>
      <x:c r="F2" s="1"/>
      <x:c r="G2" s="1" t="str">
        <x:v>전체N</x:v>
      </x:c>
      <x:c r="H2" s="1" t="n">
        <x:f>SUM(B2:B4)</x:f>
        <x:v>100</x:v>
      </x:c>
      <x:c r="I2" s="1"/>
      <x:c r="J2" s="1"/>
    </x:row>
    <x:row r="3" ht="24" customHeight="1">
      <x:c r="A3" s="1" t="str">
        <x:v>B</x:v>
      </x:c>
      <x:c r="B3" s="5" t="n">
        <x:v>35</x:v>
      </x:c>
      <x:c r="C3" s="9" t="n">
        <x:v>0.3</x:v>
      </x:c>
      <x:c r="D3" s="6" t="n">
        <x:f>$H$2*C3</x:f>
        <x:v>30</x:v>
      </x:c>
      <x:c r="E3" s="6" t="n">
        <x:f>(B3-D3)^2/D3</x:f>
        <x:v>0.8333333333333334</x:v>
      </x:c>
      <x:c r="F3" s="1"/>
      <x:c r="G3" s="1" t="str">
        <x:v>χ² 통계량</x:v>
      </x:c>
      <x:c r="H3" s="1" t="n">
        <x:f>SUM(E2:E4)</x:f>
        <x:v>4.083333333333334</x:v>
      </x:c>
      <x:c r="I3" s="1"/>
      <x:c r="J3" s="1"/>
    </x:row>
    <x:row r="4" ht="24" customHeight="1">
      <x:c r="A4" s="1" t="str">
        <x:v>C</x:v>
      </x:c>
      <x:c r="B4" s="5" t="n">
        <x:v>25</x:v>
      </x:c>
      <x:c r="C4" s="9" t="n">
        <x:v>0.2</x:v>
      </x:c>
      <x:c r="D4" s="6" t="n">
        <x:f>$H$2*C4</x:f>
        <x:v>20</x:v>
      </x:c>
      <x:c r="E4" s="6" t="n">
        <x:f>(B4-D4)^2/D4</x:f>
        <x:v>1.25</x:v>
      </x:c>
      <x:c r="F4" s="1"/>
      <x:c r="G4" s="1" t="str">
        <x:v>검정 자유도</x:v>
      </x:c>
      <x:c r="H4" s="1" t="n">
        <x:f>COUNT(B2:B4)-1-H9</x:f>
        <x:v>2</x:v>
      </x:c>
      <x:c r="I4" s="1"/>
      <x:c r="J4" s="1"/>
    </x:row>
    <x:row r="5" ht="24" customHeight="1">
      <x:c r="A5" s="1"/>
      <x:c r="B5" s="1"/>
      <x:c r="C5" s="1"/>
      <x:c r="D5" s="1"/>
      <x:c r="E5" s="1"/>
      <x:c r="F5" s="1"/>
      <x:c r="G5" s="1" t="str">
        <x:v>검정p값(지정df)</x:v>
      </x:c>
      <x:c r="H5" s="6" t="n">
        <x:f>IF(H3=0,1,_xlfn.CHISQ.DIST.RT(H3,H4))</x:f>
        <x:v>0.1298121768554379</x:v>
      </x:c>
      <x:c r="I5" s="1"/>
      <x:c r="J5" s="1"/>
    </x:row>
    <x:row r="6" ht="24" customHeight="1">
      <x:c r="A6" s="1"/>
      <x:c r="B6" s="1"/>
      <x:c r="C6" s="1"/>
      <x:c r="D6" s="1"/>
      <x:c r="E6" s="1"/>
      <x:c r="F6" s="1"/>
      <x:c r="G6" s="1" t="str">
        <x:v>범위 기준df</x:v>
      </x:c>
      <x:c r="H6" s="7" t="n">
        <x:v>2</x:v>
      </x:c>
      <x:c r="I6" s="1"/>
      <x:c r="J6" s="1"/>
    </x:row>
    <x:row r="7" ht="24" customHeight="1">
      <x:c r="A7" s="1"/>
      <x:c r="B7" s="1"/>
      <x:c r="C7" s="1"/>
      <x:c r="D7" s="1"/>
      <x:c r="E7" s="1"/>
      <x:c r="F7" s="1"/>
      <x:c r="G7" s="1" t="str">
        <x:v>CHISQ.TEST p(미보정)</x:v>
      </x:c>
      <x:c r="H7" s="11" t="n">
        <x:f>IF(H3=0,1,_xlfn.CHISQ.TEST(B2:B4,D2:D4))</x:f>
        <x:v>0.129812</x:v>
      </x:c>
      <x:c r="I7" s="1"/>
      <x:c r="J7" s="1"/>
    </x:row>
    <x:row r="8" ht="24" customHeight="1">
      <x:c r="A8" s="1"/>
      <x:c r="B8" s="1"/>
      <x:c r="C8" s="1"/>
      <x:c r="D8" s="1"/>
      <x:c r="E8" s="1"/>
      <x:c r="F8" s="1"/>
      <x:c r="G8" s="1" t="str">
        <x:v>귀무확률 합</x:v>
      </x:c>
      <x:c r="H8" s="6" t="n">
        <x:f>SUM(C2:C4)</x:f>
        <x:v>1</x:v>
      </x:c>
      <x:c r="I8" s="1"/>
      <x:c r="J8" s="1"/>
    </x:row>
    <x:row r="9" ht="24" customHeight="1">
      <x:c r="A9" s="1"/>
      <x:c r="B9" s="1"/>
      <x:c r="C9" s="1"/>
      <x:c r="D9" s="1"/>
      <x:c r="E9" s="1"/>
      <x:c r="F9" s="1"/>
      <x:c r="G9" s="1" t="str">
        <x:v>추정모수 수</x:v>
      </x:c>
      <x:c r="H9" s="1" t="n">
        <x:v>0</x:v>
      </x:c>
      <x:c r="I9" s="1"/>
      <x:c r="J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4" customHeight="1">
      <x:c r="A14" s="1" t="str">
        <x:v>서로 다른 사람의 구성 선택수. 사전확률 합1·기대도수 조건 확인.</x:v>
      </x:c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9" customHeight="1">
      <x:c r="A20" s="4" t="str">
        <x:v>범주</x:v>
      </x:c>
      <x:c r="B20" s="4" t="str">
        <x:v>관측O</x:v>
      </x:c>
      <x:c r="C20" s="4" t="str">
        <x:v>귀무확률</x:v>
      </x:c>
      <x:c r="D20" s="4" t="str">
        <x:v>기대E</x:v>
      </x:c>
      <x:c r="E20" s="4" t="str">
        <x:v>기여</x:v>
      </x:c>
      <x:c r="F20" s="1"/>
      <x:c r="G20" s="4" t="str">
        <x:v>사전비율 적합도</x:v>
      </x:c>
      <x:c r="H20" s="4" t="str">
        <x:v>값</x:v>
      </x:c>
      <x:c r="I20" s="1"/>
      <x:c r="J20" s="1"/>
    </x:row>
    <x:row r="21" ht="24" customHeight="1">
      <x:c r="A21" s="1" t="str">
        <x:v>A</x:v>
      </x:c>
      <x:c r="B21" s="5" t="n">
        <x:v>36</x:v>
      </x:c>
      <x:c r="C21" s="9" t="n">
        <x:v>0.25</x:v>
      </x:c>
      <x:c r="D21" s="6" t="n">
        <x:f>$H$21*C21</x:f>
        <x:v>30</x:v>
      </x:c>
      <x:c r="E21" s="6" t="n">
        <x:f>(B21-D21)^2/D21</x:f>
        <x:v>1.2</x:v>
      </x:c>
      <x:c r="F21" s="1"/>
      <x:c r="G21" s="1" t="str">
        <x:v>전체N</x:v>
      </x:c>
      <x:c r="H21" s="1" t="n">
        <x:f>SUM(B21:B24)</x:f>
        <x:v>120</x:v>
      </x:c>
      <x:c r="I21" s="1"/>
      <x:c r="J21" s="1"/>
    </x:row>
    <x:row r="22" ht="24" customHeight="1">
      <x:c r="A22" s="1" t="str">
        <x:v>B</x:v>
      </x:c>
      <x:c r="B22" s="5" t="n">
        <x:v>24</x:v>
      </x:c>
      <x:c r="C22" s="9" t="n">
        <x:v>0.25</x:v>
      </x:c>
      <x:c r="D22" s="6" t="n">
        <x:f>$H$21*C22</x:f>
        <x:v>30</x:v>
      </x:c>
      <x:c r="E22" s="6" t="n">
        <x:f>(B22-D22)^2/D22</x:f>
        <x:v>1.2</x:v>
      </x:c>
      <x:c r="F22" s="1"/>
      <x:c r="G22" s="1" t="str">
        <x:v>χ² 통계량</x:v>
      </x:c>
      <x:c r="H22" s="1" t="n">
        <x:f>SUM(E21:E24)</x:f>
        <x:v>2.9999999999999996</x:v>
      </x:c>
      <x:c r="I22" s="1"/>
      <x:c r="J22" s="1"/>
    </x:row>
    <x:row r="23" ht="24" customHeight="1">
      <x:c r="A23" s="1" t="str">
        <x:v>C</x:v>
      </x:c>
      <x:c r="B23" s="5" t="n">
        <x:v>33</x:v>
      </x:c>
      <x:c r="C23" s="9" t="n">
        <x:v>0.25</x:v>
      </x:c>
      <x:c r="D23" s="6" t="n">
        <x:f>$H$21*C23</x:f>
        <x:v>30</x:v>
      </x:c>
      <x:c r="E23" s="6" t="n">
        <x:f>(B23-D23)^2/D23</x:f>
        <x:v>0.3</x:v>
      </x:c>
      <x:c r="F23" s="1"/>
      <x:c r="G23" s="1" t="str">
        <x:v>검정 자유도</x:v>
      </x:c>
      <x:c r="H23" s="1" t="n">
        <x:f>COUNT(B21:B24)-1-H28</x:f>
        <x:v>3</x:v>
      </x:c>
      <x:c r="I23" s="1"/>
      <x:c r="J23" s="1"/>
    </x:row>
    <x:row r="24" ht="24" customHeight="1">
      <x:c r="A24" s="1" t="str">
        <x:v>D</x:v>
      </x:c>
      <x:c r="B24" s="5" t="n">
        <x:v>27</x:v>
      </x:c>
      <x:c r="C24" s="9" t="n">
        <x:v>0.25</x:v>
      </x:c>
      <x:c r="D24" s="6" t="n">
        <x:f>$H$21*C24</x:f>
        <x:v>30</x:v>
      </x:c>
      <x:c r="E24" s="6" t="n">
        <x:f>(B24-D24)^2/D24</x:f>
        <x:v>0.3</x:v>
      </x:c>
      <x:c r="F24" s="1"/>
      <x:c r="G24" s="1" t="str">
        <x:v>검정p값(지정df)</x:v>
      </x:c>
      <x:c r="H24" s="6" t="n">
        <x:f>IF(H22=0,1,_xlfn.CHISQ.DIST.RT(H22,H23))</x:f>
        <x:v>0.3916251762710863</x:v>
      </x:c>
      <x:c r="I24" s="1"/>
      <x:c r="J24" s="1"/>
    </x:row>
    <x:row r="25" ht="24" customHeight="1">
      <x:c r="A25" s="1"/>
      <x:c r="B25" s="1"/>
      <x:c r="C25" s="1"/>
      <x:c r="D25" s="1"/>
      <x:c r="E25" s="1"/>
      <x:c r="F25" s="1"/>
      <x:c r="G25" s="1" t="str">
        <x:v>범위 기준df</x:v>
      </x:c>
      <x:c r="H25" s="7" t="n">
        <x:v>3</x:v>
      </x:c>
      <x:c r="I25" s="1"/>
      <x:c r="J25" s="1"/>
    </x:row>
    <x:row r="26" ht="24" customHeight="1">
      <x:c r="A26" s="1"/>
      <x:c r="B26" s="1"/>
      <x:c r="C26" s="1"/>
      <x:c r="D26" s="1"/>
      <x:c r="E26" s="1"/>
      <x:c r="F26" s="1"/>
      <x:c r="G26" s="1" t="str">
        <x:v>CHISQ.TEST p(미보정)</x:v>
      </x:c>
      <x:c r="H26" s="11" t="n">
        <x:f>IF(H22=0,1,_xlfn.CHISQ.TEST(B21:B24,D21:D24))</x:f>
        <x:v>0.391625</x:v>
      </x:c>
      <x:c r="I26" s="1"/>
      <x:c r="J26" s="1"/>
    </x:row>
    <x:row r="27" ht="24" customHeight="1">
      <x:c r="A27" s="1"/>
      <x:c r="B27" s="1"/>
      <x:c r="C27" s="1"/>
      <x:c r="D27" s="1"/>
      <x:c r="E27" s="1"/>
      <x:c r="F27" s="1"/>
      <x:c r="G27" s="1" t="str">
        <x:v>귀무확률 합</x:v>
      </x:c>
      <x:c r="H27" s="6" t="n">
        <x:f>SUM(C21:C24)</x:f>
        <x:v>1</x:v>
      </x:c>
      <x:c r="I27" s="1"/>
      <x:c r="J27" s="1"/>
    </x:row>
    <x:row r="28" ht="24" customHeight="1">
      <x:c r="A28" s="1"/>
      <x:c r="B28" s="1"/>
      <x:c r="C28" s="1"/>
      <x:c r="D28" s="1"/>
      <x:c r="E28" s="1"/>
      <x:c r="F28" s="1"/>
      <x:c r="G28" s="1" t="str">
        <x:v>추정모수 수</x:v>
      </x:c>
      <x:c r="H28" s="1" t="n">
        <x:v>0</x:v>
      </x:c>
      <x:c r="I28" s="1"/>
      <x:c r="J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4" customHeight="1">
      <x:c r="A33" s="1" t="str">
        <x:v>서로 다른 사람의 구성 선택수. 사전확률 합1·기대도수 조건 확인.</x:v>
      </x:c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9" customHeight="1">
      <x:c r="A40" s="4" t="str">
        <x:v>범주</x:v>
      </x:c>
      <x:c r="B40" s="4" t="str">
        <x:v>관측O</x:v>
      </x:c>
      <x:c r="C40" s="4" t="str">
        <x:v>귀무확률</x:v>
      </x:c>
      <x:c r="D40" s="4" t="str">
        <x:v>기대E</x:v>
      </x:c>
      <x:c r="E40" s="4" t="str">
        <x:v>기여</x:v>
      </x:c>
      <x:c r="F40" s="1"/>
      <x:c r="G40" s="4" t="str">
        <x:v>이항모형 적합도</x:v>
      </x:c>
      <x:c r="H40" s="4" t="str">
        <x:v>값</x:v>
      </x:c>
      <x:c r="I40" s="1"/>
      <x:c r="J40" s="1"/>
    </x:row>
    <x:row r="41" ht="24" customHeight="1">
      <x:c r="A41" s="1" t="n">
        <x:v>0</x:v>
      </x:c>
      <x:c r="B41" s="5" t="n">
        <x:v>30</x:v>
      </x:c>
      <x:c r="C41" s="10" t="n">
        <x:f>(1-H49)^2</x:f>
        <x:v>0.25</x:v>
      </x:c>
      <x:c r="D41" s="6" t="n">
        <x:f>$H$41*C41</x:f>
        <x:v>25</x:v>
      </x:c>
      <x:c r="E41" s="6" t="n">
        <x:f>(B41-D41)^2/D41</x:f>
        <x:v>1</x:v>
      </x:c>
      <x:c r="F41" s="1"/>
      <x:c r="G41" s="1" t="str">
        <x:v>전체N</x:v>
      </x:c>
      <x:c r="H41" s="1" t="n">
        <x:f>SUM(B41:B43)</x:f>
        <x:v>100</x:v>
      </x:c>
      <x:c r="I41" s="1"/>
      <x:c r="J41" s="1"/>
    </x:row>
    <x:row r="42" ht="24" customHeight="1">
      <x:c r="A42" s="1" t="n">
        <x:v>1</x:v>
      </x:c>
      <x:c r="B42" s="5" t="n">
        <x:v>40</x:v>
      </x:c>
      <x:c r="C42" s="10" t="n">
        <x:f>2*H49*(1-H49)</x:f>
        <x:v>0.5</x:v>
      </x:c>
      <x:c r="D42" s="6" t="n">
        <x:f>$H$41*C42</x:f>
        <x:v>50</x:v>
      </x:c>
      <x:c r="E42" s="6" t="n">
        <x:f>(B42-D42)^2/D42</x:f>
        <x:v>2</x:v>
      </x:c>
      <x:c r="F42" s="1"/>
      <x:c r="G42" s="1" t="str">
        <x:v>χ² 통계량</x:v>
      </x:c>
      <x:c r="H42" s="1" t="n">
        <x:f>SUM(E41:E43)</x:f>
        <x:v>4</x:v>
      </x:c>
      <x:c r="I42" s="1"/>
      <x:c r="J42" s="1"/>
    </x:row>
    <x:row r="43" ht="24" customHeight="1">
      <x:c r="A43" s="1" t="n">
        <x:v>2</x:v>
      </x:c>
      <x:c r="B43" s="5" t="n">
        <x:v>30</x:v>
      </x:c>
      <x:c r="C43" s="10" t="n">
        <x:f>H49^2</x:f>
        <x:v>0.25</x:v>
      </x:c>
      <x:c r="D43" s="6" t="n">
        <x:f>$H$41*C43</x:f>
        <x:v>25</x:v>
      </x:c>
      <x:c r="E43" s="6" t="n">
        <x:f>(B43-D43)^2/D43</x:f>
        <x:v>1</x:v>
      </x:c>
      <x:c r="F43" s="1"/>
      <x:c r="G43" s="1" t="str">
        <x:v>검정 자유도</x:v>
      </x:c>
      <x:c r="H43" s="1" t="n">
        <x:f>COUNT(B41:B43)-1-H48</x:f>
        <x:v>1</x:v>
      </x:c>
      <x:c r="I43" s="1"/>
      <x:c r="J43" s="1"/>
    </x:row>
    <x:row r="44" ht="24" customHeight="1">
      <x:c r="A44" s="1"/>
      <x:c r="B44" s="1"/>
      <x:c r="C44" s="1"/>
      <x:c r="D44" s="1"/>
      <x:c r="E44" s="1"/>
      <x:c r="F44" s="1"/>
      <x:c r="G44" s="1" t="str">
        <x:v>검정p값(지정df)</x:v>
      </x:c>
      <x:c r="H44" s="6" t="n">
        <x:f>IF(H42=0,1,_xlfn.CHISQ.DIST.RT(H42,H43))</x:f>
        <x:v>0.045500263895533966</x:v>
      </x:c>
      <x:c r="I44" s="1"/>
      <x:c r="J44" s="1"/>
    </x:row>
    <x:row r="45" ht="24" customHeight="1">
      <x:c r="A45" s="1"/>
      <x:c r="B45" s="1"/>
      <x:c r="C45" s="1"/>
      <x:c r="D45" s="1"/>
      <x:c r="E45" s="1"/>
      <x:c r="F45" s="1"/>
      <x:c r="G45" s="1" t="str">
        <x:v>범위 기준df</x:v>
      </x:c>
      <x:c r="H45" s="7" t="n">
        <x:v>2</x:v>
      </x:c>
      <x:c r="I45" s="1"/>
      <x:c r="J45" s="1"/>
    </x:row>
    <x:row r="46" ht="24" customHeight="1">
      <x:c r="A46" s="1"/>
      <x:c r="B46" s="1"/>
      <x:c r="C46" s="1"/>
      <x:c r="D46" s="1"/>
      <x:c r="E46" s="1"/>
      <x:c r="F46" s="1"/>
      <x:c r="G46" s="1" t="str">
        <x:v>CHISQ.TEST p(미보정)</x:v>
      </x:c>
      <x:c r="H46" s="11" t="n">
        <x:f>IF(H42=0,1,_xlfn.CHISQ.TEST(B41:B43,D41:D43))</x:f>
        <x:v>0.135335</x:v>
      </x:c>
      <x:c r="I46" s="1"/>
      <x:c r="J46" s="1"/>
    </x:row>
    <x:row r="47" ht="24" customHeight="1">
      <x:c r="A47" s="1"/>
      <x:c r="B47" s="1"/>
      <x:c r="C47" s="1"/>
      <x:c r="D47" s="1"/>
      <x:c r="E47" s="1"/>
      <x:c r="F47" s="1"/>
      <x:c r="G47" s="1" t="str">
        <x:v>귀무확률 합</x:v>
      </x:c>
      <x:c r="H47" s="6" t="n">
        <x:f>SUM(C41:C43)</x:f>
        <x:v>1</x:v>
      </x:c>
      <x:c r="I47" s="1"/>
      <x:c r="J47" s="1"/>
    </x:row>
    <x:row r="48" ht="24" customHeight="1">
      <x:c r="A48" s="1"/>
      <x:c r="B48" s="1"/>
      <x:c r="C48" s="1"/>
      <x:c r="D48" s="1"/>
      <x:c r="E48" s="1"/>
      <x:c r="F48" s="1"/>
      <x:c r="G48" s="1" t="str">
        <x:v>추정모수 수</x:v>
      </x:c>
      <x:c r="H48" s="1" t="n">
        <x:v>1</x:v>
      </x:c>
      <x:c r="I48" s="1"/>
      <x:c r="J48" s="1"/>
    </x:row>
    <x:row r="49" ht="24" customHeight="1">
      <x:c r="A49" s="1"/>
      <x:c r="B49" s="1"/>
      <x:c r="C49" s="1"/>
      <x:c r="D49" s="1"/>
      <x:c r="E49" s="1"/>
      <x:c r="F49" s="1"/>
      <x:c r="G49" s="1" t="str">
        <x:v>추정 성공확률</x:v>
      </x:c>
      <x:c r="H49" s="1" t="n">
        <x:f>(B42+2*B43)/(2*H41)</x:f>
        <x:v>0.5</x:v>
      </x:c>
      <x:c r="I49" s="1"/>
      <x:c r="J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4" customHeight="1">
      <x:c r="A53" s="1" t="str">
        <x:v>성공0·1·2회. 동일 자료에서 이항확률 추정: df 보정 결과를 사용한다.</x:v>
      </x:c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pageMargins left="0.7" right="0.7" top="0.75" bottom="0.75" header="0.3" footer="0.3"/>
</x:worksheet>
</file>