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8da54ce0e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평균구간" sheetId="1" r:id="R58ffc4b2b79a43d1"/>
    <x:sheet xmlns:r="http://schemas.openxmlformats.org/officeDocument/2006/relationships" name="부트스트랩" sheetId="2" r:id="Rf84c2857d66f4353"/>
    <x:sheet xmlns:r="http://schemas.openxmlformats.org/officeDocument/2006/relationships" name="반복표집" sheetId="3" r:id="R6a41368146c04c68"/>
    <x:sheet xmlns:r="http://schemas.openxmlformats.org/officeDocument/2006/relationships" name="비율계획" sheetId="4" r:id="R24831bc421004bbe"/>
    <x:sheet xmlns:r="http://schemas.openxmlformats.org/officeDocument/2006/relationships" name="연습평균" sheetId="5" r:id="R1182479ddb3b475c"/>
    <x:sheet xmlns:r="http://schemas.openxmlformats.org/officeDocument/2006/relationships" name="고정난수" sheetId="6" r:id="Rfc9a6f73a8b14f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000"/>
    <x:numFmt numFmtId="201" formatCode="0"/>
    <x:numFmt numFmtId="202" formatCode="0%"/>
    <x:numFmt numFmtId="203" formatCode="0.00%"/>
    <x:numFmt numFmtId="204" formatCode="0.00"/>
    <x:numFmt numFmtId="205" formatCode="#,##0"/>
  </x:numFmts>
  <x:fonts count="4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  <x:font>
      <x:b/>
      <x:sz val="15"/>
      <x:color rgb="FF26334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7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2cf735ec647b2" /><Relationship Type="http://schemas.openxmlformats.org/officeDocument/2006/relationships/theme" Target="/xl/theme/theme1.xml" Id="Rc3f5d3a53e684104" /><Relationship Type="http://schemas.openxmlformats.org/officeDocument/2006/relationships/sharedStrings" Target="/xl/sharedStrings.xml" Id="R3451b55757874c23" /><Relationship Type="http://schemas.openxmlformats.org/officeDocument/2006/relationships/worksheet" Target="/xl/worksheets/sheet1.xml" Id="R58ffc4b2b79a43d1" /><Relationship Type="http://schemas.openxmlformats.org/officeDocument/2006/relationships/worksheet" Target="/xl/worksheets/sheet2.xml" Id="Rf84c2857d66f4353" /><Relationship Type="http://schemas.openxmlformats.org/officeDocument/2006/relationships/worksheet" Target="/xl/worksheets/sheet3.xml" Id="R6a41368146c04c68" /><Relationship Type="http://schemas.openxmlformats.org/officeDocument/2006/relationships/worksheet" Target="/xl/worksheets/sheet4.xml" Id="R24831bc421004bbe" /><Relationship Type="http://schemas.openxmlformats.org/officeDocument/2006/relationships/worksheet" Target="/xl/worksheets/sheet5.xml" Id="R1182479ddb3b475c" /><Relationship Type="http://schemas.openxmlformats.org/officeDocument/2006/relationships/worksheet" Target="/xl/worksheets/sheet6.xml" Id="Rfc9a6f73a8b14f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8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8" customHeight="1">
      <x:c r="A1" s="3" t="str">
        <x:v>번호</x:v>
      </x:c>
      <x:c r="B1" s="3" t="str">
        <x:v>대기시간(분)</x:v>
      </x:c>
      <x:c r="C1" s="1"/>
      <x:c r="D1" s="4" t="str">
        <x:v>모평균의 95% t구간</x:v>
      </x:c>
      <x:c r="E1" s="1"/>
      <x:c r="F1" s="1"/>
      <x:c r="G1" s="1"/>
      <x:c r="H1" s="1"/>
      <x:c r="I1" s="1"/>
    </x:row>
    <x:row r="2" ht="23" customHeight="1">
      <x:c r="A2" s="1" t="n">
        <x:v>1</x:v>
      </x:c>
      <x:c r="B2" s="1" t="n">
        <x:v>18</x:v>
      </x:c>
      <x:c r="C2" s="1"/>
      <x:c r="D2" s="1" t="str">
        <x:v>표본 크기</x:v>
      </x:c>
      <x:c r="E2" s="6" t="n">
        <x:f>COUNT(B2:B9)</x:f>
        <x:v>8</x:v>
      </x:c>
      <x:c r="F2" s="1"/>
      <x:c r="G2" s="1"/>
      <x:c r="H2" s="1"/>
      <x:c r="I2" s="1"/>
    </x:row>
    <x:row r="3" ht="23" customHeight="1">
      <x:c r="A3" s="1" t="n">
        <x:v>2</x:v>
      </x:c>
      <x:c r="B3" s="1" t="n">
        <x:v>20</x:v>
      </x:c>
      <x:c r="C3" s="1"/>
      <x:c r="D3" s="1" t="str">
        <x:v>표본평균(분)</x:v>
      </x:c>
      <x:c r="E3" s="5" t="n">
        <x:f>AVERAGE(B2:B9)</x:f>
        <x:v>25</x:v>
      </x:c>
      <x:c r="F3" s="1"/>
      <x:c r="G3" s="1"/>
      <x:c r="H3" s="1"/>
      <x:c r="I3" s="1"/>
    </x:row>
    <x:row r="4" ht="23" customHeight="1">
      <x:c r="A4" s="1" t="n">
        <x:v>3</x:v>
      </x:c>
      <x:c r="B4" s="1" t="n">
        <x:v>22</x:v>
      </x:c>
      <x:c r="C4" s="1"/>
      <x:c r="D4" s="1" t="str">
        <x:v>표본표준편차(분)</x:v>
      </x:c>
      <x:c r="E4" s="5" t="n">
        <x:f>_xlfn.STDEV.S(B2:B9)</x:f>
        <x:v>4.898979485566356</x:v>
      </x:c>
      <x:c r="F4" s="1"/>
      <x:c r="G4" s="1"/>
      <x:c r="H4" s="1"/>
      <x:c r="I4" s="1"/>
    </x:row>
    <x:row r="5" ht="23" customHeight="1">
      <x:c r="A5" s="1" t="n">
        <x:v>4</x:v>
      </x:c>
      <x:c r="B5" s="1" t="n">
        <x:v>24</x:v>
      </x:c>
      <x:c r="C5" s="1"/>
      <x:c r="D5" s="1" t="str">
        <x:v>표준오차(분)</x:v>
      </x:c>
      <x:c r="E5" s="5" t="n">
        <x:f>E4/SQRT(E2)</x:f>
        <x:v>1.732050807568877</x:v>
      </x:c>
      <x:c r="F5" s="1"/>
      <x:c r="G5" s="1"/>
      <x:c r="H5" s="1"/>
      <x:c r="I5" s="1"/>
    </x:row>
    <x:row r="6" ht="23" customHeight="1">
      <x:c r="A6" s="1" t="n">
        <x:v>5</x:v>
      </x:c>
      <x:c r="B6" s="1" t="n">
        <x:v>26</x:v>
      </x:c>
      <x:c r="C6" s="1"/>
      <x:c r="D6" s="1" t="str">
        <x:v>자유도</x:v>
      </x:c>
      <x:c r="E6" s="6" t="n">
        <x:f>E2-1</x:f>
        <x:v>7</x:v>
      </x:c>
      <x:c r="F6" s="1"/>
      <x:c r="G6" s="1"/>
      <x:c r="H6" s="1"/>
      <x:c r="I6" s="1"/>
    </x:row>
    <x:row r="7" ht="23" customHeight="1">
      <x:c r="A7" s="1" t="n">
        <x:v>6</x:v>
      </x:c>
      <x:c r="B7" s="1" t="n">
        <x:v>28</x:v>
      </x:c>
      <x:c r="C7" s="1"/>
      <x:c r="D7" s="1" t="str">
        <x:v>t 임계값</x:v>
      </x:c>
      <x:c r="E7" s="5" t="n">
        <x:f>_xlfn.CONFIDENCE.T(0.05,1,E2)*SQRT(E2)</x:f>
        <x:v>2.3646242359765166</x:v>
      </x:c>
      <x:c r="F7" s="1"/>
      <x:c r="G7" s="1"/>
      <x:c r="H7" s="1"/>
      <x:c r="I7" s="1"/>
    </x:row>
    <x:row r="8" ht="23" customHeight="1">
      <x:c r="A8" s="1" t="n">
        <x:v>7</x:v>
      </x:c>
      <x:c r="B8" s="1" t="n">
        <x:v>30</x:v>
      </x:c>
      <x:c r="C8" s="1"/>
      <x:c r="D8" s="1" t="str">
        <x:v>오차한계(분)</x:v>
      </x:c>
      <x:c r="E8" s="5" t="n">
        <x:f>E7*E5</x:f>
        <x:v>4.095649317520064</x:v>
      </x:c>
      <x:c r="F8" s="1"/>
      <x:c r="G8" s="1"/>
      <x:c r="H8" s="1"/>
      <x:c r="I8" s="1"/>
    </x:row>
    <x:row r="9" ht="23" customHeight="1">
      <x:c r="A9" s="1" t="n">
        <x:v>8</x:v>
      </x:c>
      <x:c r="B9" s="1" t="n">
        <x:v>32</x:v>
      </x:c>
      <x:c r="C9" s="1"/>
      <x:c r="D9" s="1" t="str">
        <x:v>하한(분)</x:v>
      </x:c>
      <x:c r="E9" s="5" t="n">
        <x:f>E3-E8</x:f>
        <x:v>20.904350682479937</x:v>
      </x:c>
      <x:c r="F9" s="1"/>
      <x:c r="G9" s="1"/>
      <x:c r="H9" s="1"/>
      <x:c r="I9" s="1"/>
    </x:row>
    <x:row r="10" ht="23" customHeight="1">
      <x:c r="A10" s="1"/>
      <x:c r="B10" s="1"/>
      <x:c r="C10" s="1"/>
      <x:c r="D10" s="1" t="str">
        <x:v>상한(분)</x:v>
      </x:c>
      <x:c r="E10" s="5" t="n">
        <x:f>E3+E8</x:f>
        <x:v>29.095649317520063</x:v>
      </x:c>
      <x:c r="F10" s="1"/>
      <x:c r="G10" s="1"/>
      <x:c r="H10" s="1"/>
      <x:c r="I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3" customHeight="1">
      <x:c r="A12" s="1"/>
      <x:c r="B12" s="1"/>
      <x:c r="C12" s="1"/>
      <x:c r="D12" s="1" t="str">
        <x:v>함수로 구한 오차한계</x:v>
      </x:c>
      <x:c r="E12" s="5" t="n">
        <x:f>_xlfn.CONFIDENCE.T(0.05,E4,E2)</x:f>
        <x:v>4.095649317520064</x:v>
      </x:c>
      <x:c r="F12" s="1"/>
      <x:c r="G12" s="1"/>
      <x:c r="H12" s="1"/>
      <x:c r="I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3" customHeight="1">
      <x:c r="A14" s="1"/>
      <x:c r="B14" s="1"/>
      <x:c r="C14" s="1"/>
      <x:c r="D14" s="1" t="str">
        <x:v>t 임계값은 동치 오차한계 식으로 환산</x:v>
      </x:c>
      <x:c r="E14" s="1"/>
      <x:c r="F14" s="1"/>
      <x:c r="G14" s="1"/>
      <x:c r="H14" s="1"/>
      <x:c r="I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8" customHeight="1">
      <x:c r="A16" s="1"/>
      <x:c r="B16" s="1"/>
      <x:c r="C16" s="1"/>
      <x:c r="D16" s="3" t="str">
        <x:v>신뢰수준</x:v>
      </x:c>
      <x:c r="E16" s="3" t="str">
        <x:v>α</x:v>
      </x:c>
      <x:c r="F16" s="3" t="str">
        <x:v>오차한계(분)</x:v>
      </x:c>
      <x:c r="G16" s="3" t="str">
        <x:v>하한(분)</x:v>
      </x:c>
      <x:c r="H16" s="3" t="str">
        <x:v>상한(분)</x:v>
      </x:c>
      <x:c r="I16" s="1"/>
    </x:row>
    <x:row r="17" ht="23" customHeight="1">
      <x:c r="A17" s="1"/>
      <x:c r="B17" s="1"/>
      <x:c r="C17" s="1"/>
      <x:c r="D17" s="7" t="n">
        <x:v>0.9</x:v>
      </x:c>
      <x:c r="E17" s="7" t="n">
        <x:v>0.1</x:v>
      </x:c>
      <x:c r="F17" s="5" t="n">
        <x:f>_xlfn.CONFIDENCE.T(E17,$E$4,$E$2)</x:f>
        <x:v>3.281506367282459</x:v>
      </x:c>
      <x:c r="G17" s="5" t="n">
        <x:f>$E$3-F17</x:f>
        <x:v>21.71849363271754</x:v>
      </x:c>
      <x:c r="H17" s="5" t="n">
        <x:f>$E$3+F17</x:f>
        <x:v>28.28150636728246</x:v>
      </x:c>
      <x:c r="I17" s="1"/>
    </x:row>
    <x:row r="18" ht="23" customHeight="1">
      <x:c r="A18" s="1"/>
      <x:c r="B18" s="1"/>
      <x:c r="C18" s="1"/>
      <x:c r="D18" s="7" t="n">
        <x:v>0.95</x:v>
      </x:c>
      <x:c r="E18" s="7" t="n">
        <x:v>0.05</x:v>
      </x:c>
      <x:c r="F18" s="5" t="n">
        <x:f>_xlfn.CONFIDENCE.T(E18,$E$4,$E$2)</x:f>
        <x:v>4.095649317520064</x:v>
      </x:c>
      <x:c r="G18" s="5" t="n">
        <x:f>$E$3-F18</x:f>
        <x:v>20.904350682479937</x:v>
      </x:c>
      <x:c r="H18" s="5" t="n">
        <x:f>$E$3+F18</x:f>
        <x:v>29.095649317520063</x:v>
      </x:c>
      <x:c r="I18" s="1"/>
    </x:row>
    <x:row r="19" ht="23" customHeight="1">
      <x:c r="A19" s="1"/>
      <x:c r="B19" s="1"/>
      <x:c r="C19" s="1"/>
      <x:c r="D19" s="7" t="n">
        <x:v>0.99</x:v>
      </x:c>
      <x:c r="E19" s="7" t="n">
        <x:v>0.01</x:v>
      </x:c>
      <x:c r="F19" s="5" t="n">
        <x:f>_xlfn.CONFIDENCE.T(E19,$E$4,$E$2)</x:f>
        <x:v>6.06128286540076</x:v>
      </x:c>
      <x:c r="G19" s="5" t="n">
        <x:f>$E$3-F19</x:f>
        <x:v>18.93871713459924</x:v>
      </x:c>
      <x:c r="H19" s="5" t="n">
        <x:f>$E$3+F19</x:f>
        <x:v>31.06128286540076</x:v>
      </x:c>
      <x:c r="I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30" hidden="0" customWidth="1"/>
    <x:col min="21" max="21" width="16" hidden="0" customWidth="1"/>
  </x:cols>
  <x:sheetData>
    <x:row r="1" ht="28" customHeight="1">
      <x:c r="A1" s="3" t="str">
        <x:v>반복</x:v>
      </x:c>
      <x:c r="B1" s="3" t="str">
        <x:v>인덱스1</x:v>
      </x:c>
      <x:c r="C1" s="3" t="str">
        <x:v>인덱스2</x:v>
      </x:c>
      <x:c r="D1" s="3" t="str">
        <x:v>인덱스3</x:v>
      </x:c>
      <x:c r="E1" s="3" t="str">
        <x:v>인덱스4</x:v>
      </x:c>
      <x:c r="F1" s="3" t="str">
        <x:v>인덱스5</x:v>
      </x:c>
      <x:c r="G1" s="3" t="str">
        <x:v>인덱스6</x:v>
      </x:c>
      <x:c r="H1" s="3" t="str">
        <x:v>인덱스7</x:v>
      </x:c>
      <x:c r="I1" s="3" t="str">
        <x:v>인덱스8</x:v>
      </x:c>
      <x:c r="J1" s="3" t="str">
        <x:v>추출값1</x:v>
      </x:c>
      <x:c r="K1" s="3" t="str">
        <x:v>추출값2</x:v>
      </x:c>
      <x:c r="L1" s="3" t="str">
        <x:v>추출값3</x:v>
      </x:c>
      <x:c r="M1" s="3" t="str">
        <x:v>추출값4</x:v>
      </x:c>
      <x:c r="N1" s="3" t="str">
        <x:v>추출값5</x:v>
      </x:c>
      <x:c r="O1" s="3" t="str">
        <x:v>추출값6</x:v>
      </x:c>
      <x:c r="P1" s="3" t="str">
        <x:v>추출값7</x:v>
      </x:c>
      <x:c r="Q1" s="3" t="str">
        <x:v>추출값8</x:v>
      </x:c>
      <x:c r="R1" s="3" t="str">
        <x:v>평균(분)</x:v>
      </x:c>
      <x:c r="S1" s="1"/>
      <x:c r="T1" s="1"/>
      <x:c r="U1" s="1"/>
    </x:row>
    <x:row r="2" ht="23" customHeight="1">
      <x:c r="A2" s="1" t="n">
        <x:v>1</x:v>
      </x:c>
      <x:c r="B2" s="1" t="n">
        <x:v>4</x:v>
      </x:c>
      <x:c r="C2" s="1" t="n">
        <x:v>6</x:v>
      </x:c>
      <x:c r="D2" s="1" t="n">
        <x:v>7</x:v>
      </x:c>
      <x:c r="E2" s="1" t="n">
        <x:v>1</x:v>
      </x:c>
      <x:c r="F2" s="1" t="n">
        <x:v>5</x:v>
      </x:c>
      <x:c r="G2" s="1" t="n">
        <x:v>5</x:v>
      </x:c>
      <x:c r="H2" s="1" t="n">
        <x:v>2</x:v>
      </x:c>
      <x:c r="I2" s="1" t="n">
        <x:v>6</x:v>
      </x:c>
      <x:c r="J2" s="1" t="n">
        <x:f>INDEX('평균구간'!$B$2:$B$9,B2)</x:f>
        <x:v>24</x:v>
      </x:c>
      <x:c r="K2" s="1" t="n">
        <x:f>INDEX('평균구간'!$B$2:$B$9,C2)</x:f>
        <x:v>28</x:v>
      </x:c>
      <x:c r="L2" s="1" t="n">
        <x:f>INDEX('평균구간'!$B$2:$B$9,D2)</x:f>
        <x:v>30</x:v>
      </x:c>
      <x:c r="M2" s="1" t="n">
        <x:f>INDEX('평균구간'!$B$2:$B$9,E2)</x:f>
        <x:v>18</x:v>
      </x:c>
      <x:c r="N2" s="1" t="n">
        <x:f>INDEX('평균구간'!$B$2:$B$9,F2)</x:f>
        <x:v>26</x:v>
      </x:c>
      <x:c r="O2" s="1" t="n">
        <x:f>INDEX('평균구간'!$B$2:$B$9,G2)</x:f>
        <x:v>26</x:v>
      </x:c>
      <x:c r="P2" s="1" t="n">
        <x:f>INDEX('평균구간'!$B$2:$B$9,H2)</x:f>
        <x:v>20</x:v>
      </x:c>
      <x:c r="Q2" s="1" t="n">
        <x:f>INDEX('평균구간'!$B$2:$B$9,I2)</x:f>
        <x:v>28</x:v>
      </x:c>
      <x:c r="R2" s="1" t="n">
        <x:f>AVERAGE(J2:Q2)</x:f>
        <x:v>25</x:v>
      </x:c>
      <x:c r="S2" s="1"/>
      <x:c r="T2" s="1" t="str">
        <x:v>2.5백분위수</x:v>
      </x:c>
      <x:c r="U2" s="5" t="n">
        <x:f>_xlfn.PERCENTILE.INC(R2:R201,0.025)</x:f>
        <x:v>21.49375</x:v>
      </x:c>
    </x:row>
    <x:row r="3" ht="23" customHeight="1">
      <x:c r="A3" s="1" t="n">
        <x:v>2</x:v>
      </x:c>
      <x:c r="B3" s="1" t="n">
        <x:v>5</x:v>
      </x:c>
      <x:c r="C3" s="1" t="n">
        <x:v>7</x:v>
      </x:c>
      <x:c r="D3" s="1" t="n">
        <x:v>3</x:v>
      </x:c>
      <x:c r="E3" s="1" t="n">
        <x:v>3</x:v>
      </x:c>
      <x:c r="F3" s="1" t="n">
        <x:v>3</x:v>
      </x:c>
      <x:c r="G3" s="1" t="n">
        <x:v>2</x:v>
      </x:c>
      <x:c r="H3" s="1" t="n">
        <x:v>1</x:v>
      </x:c>
      <x:c r="I3" s="1" t="n">
        <x:v>5</x:v>
      </x:c>
      <x:c r="J3" s="1" t="n">
        <x:f>INDEX('평균구간'!$B$2:$B$9,B3)</x:f>
        <x:v>26</x:v>
      </x:c>
      <x:c r="K3" s="1" t="n">
        <x:f>INDEX('평균구간'!$B$2:$B$9,C3)</x:f>
        <x:v>30</x:v>
      </x:c>
      <x:c r="L3" s="1" t="n">
        <x:f>INDEX('평균구간'!$B$2:$B$9,D3)</x:f>
        <x:v>22</x:v>
      </x:c>
      <x:c r="M3" s="1" t="n">
        <x:f>INDEX('평균구간'!$B$2:$B$9,E3)</x:f>
        <x:v>22</x:v>
      </x:c>
      <x:c r="N3" s="1" t="n">
        <x:f>INDEX('평균구간'!$B$2:$B$9,F3)</x:f>
        <x:v>22</x:v>
      </x:c>
      <x:c r="O3" s="1" t="n">
        <x:f>INDEX('평균구간'!$B$2:$B$9,G3)</x:f>
        <x:v>20</x:v>
      </x:c>
      <x:c r="P3" s="1" t="n">
        <x:f>INDEX('평균구간'!$B$2:$B$9,H3)</x:f>
        <x:v>18</x:v>
      </x:c>
      <x:c r="Q3" s="1" t="n">
        <x:f>INDEX('평균구간'!$B$2:$B$9,I3)</x:f>
        <x:v>26</x:v>
      </x:c>
      <x:c r="R3" s="1" t="n">
        <x:f>AVERAGE(J3:Q3)</x:f>
        <x:v>23.25</x:v>
      </x:c>
      <x:c r="S3" s="1"/>
      <x:c r="T3" s="1" t="str">
        <x:v>97.5백분위수</x:v>
      </x:c>
      <x:c r="U3" s="5" t="n">
        <x:f>_xlfn.PERCENTILE.INC(R2:R201,0.975)</x:f>
        <x:v>28.00625</x:v>
      </x:c>
    </x:row>
    <x:row r="4" ht="23" customHeight="1">
      <x:c r="A4" s="1" t="n">
        <x:v>3</x:v>
      </x:c>
      <x:c r="B4" s="1" t="n">
        <x:v>3</x:v>
      </x:c>
      <x:c r="C4" s="1" t="n">
        <x:v>6</x:v>
      </x:c>
      <x:c r="D4" s="1" t="n">
        <x:v>8</x:v>
      </x:c>
      <x:c r="E4" s="1" t="n">
        <x:v>7</x:v>
      </x:c>
      <x:c r="F4" s="1" t="n">
        <x:v>6</x:v>
      </x:c>
      <x:c r="G4" s="1" t="n">
        <x:v>2</x:v>
      </x:c>
      <x:c r="H4" s="1" t="n">
        <x:v>1</x:v>
      </x:c>
      <x:c r="I4" s="1" t="n">
        <x:v>8</x:v>
      </x:c>
      <x:c r="J4" s="1" t="n">
        <x:f>INDEX('평균구간'!$B$2:$B$9,B4)</x:f>
        <x:v>22</x:v>
      </x:c>
      <x:c r="K4" s="1" t="n">
        <x:f>INDEX('평균구간'!$B$2:$B$9,C4)</x:f>
        <x:v>28</x:v>
      </x:c>
      <x:c r="L4" s="1" t="n">
        <x:f>INDEX('평균구간'!$B$2:$B$9,D4)</x:f>
        <x:v>32</x:v>
      </x:c>
      <x:c r="M4" s="1" t="n">
        <x:f>INDEX('평균구간'!$B$2:$B$9,E4)</x:f>
        <x:v>30</x:v>
      </x:c>
      <x:c r="N4" s="1" t="n">
        <x:f>INDEX('평균구간'!$B$2:$B$9,F4)</x:f>
        <x:v>28</x:v>
      </x:c>
      <x:c r="O4" s="1" t="n">
        <x:f>INDEX('평균구간'!$B$2:$B$9,G4)</x:f>
        <x:v>20</x:v>
      </x:c>
      <x:c r="P4" s="1" t="n">
        <x:f>INDEX('평균구간'!$B$2:$B$9,H4)</x:f>
        <x:v>18</x:v>
      </x:c>
      <x:c r="Q4" s="1" t="n">
        <x:f>INDEX('평균구간'!$B$2:$B$9,I4)</x:f>
        <x:v>32</x:v>
      </x:c>
      <x:c r="R4" s="1" t="n">
        <x:f>AVERAGE(J4:Q4)</x:f>
        <x:v>26.25</x:v>
      </x:c>
      <x:c r="S4" s="1"/>
      <x:c r="T4" s="1" t="str">
        <x:v>재추출 횟수</x:v>
      </x:c>
      <x:c r="U4" s="1" t="n">
        <x:f>COUNT(R2:R201)</x:f>
        <x:v>200</x:v>
      </x:c>
    </x:row>
    <x:row r="5" ht="23" customHeight="1">
      <x:c r="A5" s="1" t="n">
        <x:v>4</x:v>
      </x:c>
      <x:c r="B5" s="1" t="n">
        <x:v>6</x:v>
      </x:c>
      <x:c r="C5" s="1" t="n">
        <x:v>7</x:v>
      </x:c>
      <x:c r="D5" s="1" t="n">
        <x:v>8</x:v>
      </x:c>
      <x:c r="E5" s="1" t="n">
        <x:v>3</x:v>
      </x:c>
      <x:c r="F5" s="1" t="n">
        <x:v>4</x:v>
      </x:c>
      <x:c r="G5" s="1" t="n">
        <x:v>5</x:v>
      </x:c>
      <x:c r="H5" s="1" t="n">
        <x:v>7</x:v>
      </x:c>
      <x:c r="I5" s="1" t="n">
        <x:v>3</x:v>
      </x:c>
      <x:c r="J5" s="1" t="n">
        <x:f>INDEX('평균구간'!$B$2:$B$9,B5)</x:f>
        <x:v>28</x:v>
      </x:c>
      <x:c r="K5" s="1" t="n">
        <x:f>INDEX('평균구간'!$B$2:$B$9,C5)</x:f>
        <x:v>30</x:v>
      </x:c>
      <x:c r="L5" s="1" t="n">
        <x:f>INDEX('평균구간'!$B$2:$B$9,D5)</x:f>
        <x:v>32</x:v>
      </x:c>
      <x:c r="M5" s="1" t="n">
        <x:f>INDEX('평균구간'!$B$2:$B$9,E5)</x:f>
        <x:v>22</x:v>
      </x:c>
      <x:c r="N5" s="1" t="n">
        <x:f>INDEX('평균구간'!$B$2:$B$9,F5)</x:f>
        <x:v>24</x:v>
      </x:c>
      <x:c r="O5" s="1" t="n">
        <x:f>INDEX('평균구간'!$B$2:$B$9,G5)</x:f>
        <x:v>26</x:v>
      </x:c>
      <x:c r="P5" s="1" t="n">
        <x:f>INDEX('평균구간'!$B$2:$B$9,H5)</x:f>
        <x:v>30</x:v>
      </x:c>
      <x:c r="Q5" s="1" t="n">
        <x:f>INDEX('평균구간'!$B$2:$B$9,I5)</x:f>
        <x:v>22</x:v>
      </x:c>
      <x:c r="R5" s="1" t="n">
        <x:f>AVERAGE(J5:Q5)</x:f>
        <x:v>26.75</x:v>
      </x:c>
      <x:c r="S5" s="1"/>
      <x:c r="T5" s="1"/>
      <x:c r="U5" s="1"/>
    </x:row>
    <x:row r="6" ht="23" customHeight="1">
      <x:c r="A6" s="1" t="n">
        <x:v>5</x:v>
      </x:c>
      <x:c r="B6" s="1" t="n">
        <x:v>3</x:v>
      </x:c>
      <x:c r="C6" s="1" t="n">
        <x:v>1</x:v>
      </x:c>
      <x:c r="D6" s="1" t="n">
        <x:v>8</x:v>
      </x:c>
      <x:c r="E6" s="1" t="n">
        <x:v>2</x:v>
      </x:c>
      <x:c r="F6" s="1" t="n">
        <x:v>3</x:v>
      </x:c>
      <x:c r="G6" s="1" t="n">
        <x:v>5</x:v>
      </x:c>
      <x:c r="H6" s="1" t="n">
        <x:v>8</x:v>
      </x:c>
      <x:c r="I6" s="1" t="n">
        <x:v>4</x:v>
      </x:c>
      <x:c r="J6" s="1" t="n">
        <x:f>INDEX('평균구간'!$B$2:$B$9,B6)</x:f>
        <x:v>22</x:v>
      </x:c>
      <x:c r="K6" s="1" t="n">
        <x:f>INDEX('평균구간'!$B$2:$B$9,C6)</x:f>
        <x:v>18</x:v>
      </x:c>
      <x:c r="L6" s="1" t="n">
        <x:f>INDEX('평균구간'!$B$2:$B$9,D6)</x:f>
        <x:v>32</x:v>
      </x:c>
      <x:c r="M6" s="1" t="n">
        <x:f>INDEX('평균구간'!$B$2:$B$9,E6)</x:f>
        <x:v>20</x:v>
      </x:c>
      <x:c r="N6" s="1" t="n">
        <x:f>INDEX('평균구간'!$B$2:$B$9,F6)</x:f>
        <x:v>22</x:v>
      </x:c>
      <x:c r="O6" s="1" t="n">
        <x:f>INDEX('평균구간'!$B$2:$B$9,G6)</x:f>
        <x:v>26</x:v>
      </x:c>
      <x:c r="P6" s="1" t="n">
        <x:f>INDEX('평균구간'!$B$2:$B$9,H6)</x:f>
        <x:v>32</x:v>
      </x:c>
      <x:c r="Q6" s="1" t="n">
        <x:f>INDEX('평균구간'!$B$2:$B$9,I6)</x:f>
        <x:v>24</x:v>
      </x:c>
      <x:c r="R6" s="1" t="n">
        <x:f>AVERAGE(J6:Q6)</x:f>
        <x:v>24.5</x:v>
      </x:c>
      <x:c r="S6" s="1"/>
      <x:c r="T6" s="1"/>
      <x:c r="U6" s="1"/>
    </x:row>
    <x:row r="7" ht="28" customHeight="1">
      <x:c r="A7" s="1" t="n">
        <x:v>6</x:v>
      </x:c>
      <x:c r="B7" s="1" t="n">
        <x:v>3</x:v>
      </x:c>
      <x:c r="C7" s="1" t="n">
        <x:v>2</x:v>
      </x:c>
      <x:c r="D7" s="1" t="n">
        <x:v>2</x:v>
      </x:c>
      <x:c r="E7" s="1" t="n">
        <x:v>8</x:v>
      </x:c>
      <x:c r="F7" s="1" t="n">
        <x:v>4</x:v>
      </x:c>
      <x:c r="G7" s="1" t="n">
        <x:v>2</x:v>
      </x:c>
      <x:c r="H7" s="1" t="n">
        <x:v>8</x:v>
      </x:c>
      <x:c r="I7" s="1" t="n">
        <x:v>7</x:v>
      </x:c>
      <x:c r="J7" s="1" t="n">
        <x:f>INDEX('평균구간'!$B$2:$B$9,B7)</x:f>
        <x:v>22</x:v>
      </x:c>
      <x:c r="K7" s="1" t="n">
        <x:f>INDEX('평균구간'!$B$2:$B$9,C7)</x:f>
        <x:v>20</x:v>
      </x:c>
      <x:c r="L7" s="1" t="n">
        <x:f>INDEX('평균구간'!$B$2:$B$9,D7)</x:f>
        <x:v>20</x:v>
      </x:c>
      <x:c r="M7" s="1" t="n">
        <x:f>INDEX('평균구간'!$B$2:$B$9,E7)</x:f>
        <x:v>32</x:v>
      </x:c>
      <x:c r="N7" s="1" t="n">
        <x:f>INDEX('평균구간'!$B$2:$B$9,F7)</x:f>
        <x:v>24</x:v>
      </x:c>
      <x:c r="O7" s="1" t="n">
        <x:f>INDEX('평균구간'!$B$2:$B$9,G7)</x:f>
        <x:v>20</x:v>
      </x:c>
      <x:c r="P7" s="1" t="n">
        <x:f>INDEX('평균구간'!$B$2:$B$9,H7)</x:f>
        <x:v>32</x:v>
      </x:c>
      <x:c r="Q7" s="1" t="n">
        <x:f>INDEX('평균구간'!$B$2:$B$9,I7)</x:f>
        <x:v>30</x:v>
      </x:c>
      <x:c r="R7" s="1" t="n">
        <x:f>AVERAGE(J7:Q7)</x:f>
        <x:v>25</x:v>
      </x:c>
      <x:c r="S7" s="1"/>
      <x:c r="T7" s="3" t="str">
        <x:v>평균 구간(분)</x:v>
      </x:c>
      <x:c r="U7" s="3" t="str">
        <x:v>개수</x:v>
      </x:c>
    </x:row>
    <x:row r="8" ht="23" customHeight="1">
      <x:c r="A8" s="1" t="n">
        <x:v>7</x:v>
      </x:c>
      <x:c r="B8" s="1" t="n">
        <x:v>8</x:v>
      </x:c>
      <x:c r="C8" s="1" t="n">
        <x:v>1</x:v>
      </x:c>
      <x:c r="D8" s="1" t="n">
        <x:v>3</x:v>
      </x:c>
      <x:c r="E8" s="1" t="n">
        <x:v>4</x:v>
      </x:c>
      <x:c r="F8" s="1" t="n">
        <x:v>2</x:v>
      </x:c>
      <x:c r="G8" s="1" t="n">
        <x:v>2</x:v>
      </x:c>
      <x:c r="H8" s="1" t="n">
        <x:v>7</x:v>
      </x:c>
      <x:c r="I8" s="1" t="n">
        <x:v>6</x:v>
      </x:c>
      <x:c r="J8" s="1" t="n">
        <x:f>INDEX('평균구간'!$B$2:$B$9,B8)</x:f>
        <x:v>32</x:v>
      </x:c>
      <x:c r="K8" s="1" t="n">
        <x:f>INDEX('평균구간'!$B$2:$B$9,C8)</x:f>
        <x:v>18</x:v>
      </x:c>
      <x:c r="L8" s="1" t="n">
        <x:f>INDEX('평균구간'!$B$2:$B$9,D8)</x:f>
        <x:v>22</x:v>
      </x:c>
      <x:c r="M8" s="1" t="n">
        <x:f>INDEX('평균구간'!$B$2:$B$9,E8)</x:f>
        <x:v>24</x:v>
      </x:c>
      <x:c r="N8" s="1" t="n">
        <x:f>INDEX('평균구간'!$B$2:$B$9,F8)</x:f>
        <x:v>20</x:v>
      </x:c>
      <x:c r="O8" s="1" t="n">
        <x:f>INDEX('평균구간'!$B$2:$B$9,G8)</x:f>
        <x:v>20</x:v>
      </x:c>
      <x:c r="P8" s="1" t="n">
        <x:f>INDEX('평균구간'!$B$2:$B$9,H8)</x:f>
        <x:v>30</x:v>
      </x:c>
      <x:c r="Q8" s="1" t="n">
        <x:f>INDEX('평균구간'!$B$2:$B$9,I8)</x:f>
        <x:v>28</x:v>
      </x:c>
      <x:c r="R8" s="1" t="n">
        <x:f>AVERAGE(J8:Q8)</x:f>
        <x:v>24.25</x:v>
      </x:c>
      <x:c r="S8" s="1"/>
      <x:c r="T8" s="1" t="str">
        <x:v>20 이상 22 미만</x:v>
      </x:c>
      <x:c r="U8" s="1" t="n">
        <x:f>COUNTIFS(R2:R201,"&gt;=20",R2:R201,"&lt;22")</x:f>
        <x:v>6</x:v>
      </x:c>
    </x:row>
    <x:row r="9" ht="23" customHeight="1">
      <x:c r="A9" s="1" t="n">
        <x:v>8</x:v>
      </x:c>
      <x:c r="B9" s="1" t="n">
        <x:v>2</x:v>
      </x:c>
      <x:c r="C9" s="1" t="n">
        <x:v>2</x:v>
      </x:c>
      <x:c r="D9" s="1" t="n">
        <x:v>4</x:v>
      </x:c>
      <x:c r="E9" s="1" t="n">
        <x:v>7</x:v>
      </x:c>
      <x:c r="F9" s="1" t="n">
        <x:v>5</x:v>
      </x:c>
      <x:c r="G9" s="1" t="n">
        <x:v>4</x:v>
      </x:c>
      <x:c r="H9" s="1" t="n">
        <x:v>6</x:v>
      </x:c>
      <x:c r="I9" s="1" t="n">
        <x:v>2</x:v>
      </x:c>
      <x:c r="J9" s="1" t="n">
        <x:f>INDEX('평균구간'!$B$2:$B$9,B9)</x:f>
        <x:v>20</x:v>
      </x:c>
      <x:c r="K9" s="1" t="n">
        <x:f>INDEX('평균구간'!$B$2:$B$9,C9)</x:f>
        <x:v>20</x:v>
      </x:c>
      <x:c r="L9" s="1" t="n">
        <x:f>INDEX('평균구간'!$B$2:$B$9,D9)</x:f>
        <x:v>24</x:v>
      </x:c>
      <x:c r="M9" s="1" t="n">
        <x:f>INDEX('평균구간'!$B$2:$B$9,E9)</x:f>
        <x:v>30</x:v>
      </x:c>
      <x:c r="N9" s="1" t="n">
        <x:f>INDEX('평균구간'!$B$2:$B$9,F9)</x:f>
        <x:v>26</x:v>
      </x:c>
      <x:c r="O9" s="1" t="n">
        <x:f>INDEX('평균구간'!$B$2:$B$9,G9)</x:f>
        <x:v>24</x:v>
      </x:c>
      <x:c r="P9" s="1" t="n">
        <x:f>INDEX('평균구간'!$B$2:$B$9,H9)</x:f>
        <x:v>28</x:v>
      </x:c>
      <x:c r="Q9" s="1" t="n">
        <x:f>INDEX('평균구간'!$B$2:$B$9,I9)</x:f>
        <x:v>20</x:v>
      </x:c>
      <x:c r="R9" s="1" t="n">
        <x:f>AVERAGE(J9:Q9)</x:f>
        <x:v>24</x:v>
      </x:c>
      <x:c r="S9" s="1"/>
      <x:c r="T9" s="1" t="str">
        <x:v>22 이상 24 미만</x:v>
      </x:c>
      <x:c r="U9" s="1" t="n">
        <x:f>COUNTIFS(R2:R201,"&gt;=22",R2:R201,"&lt;24")</x:f>
        <x:v>46</x:v>
      </x:c>
    </x:row>
    <x:row r="10" ht="23" customHeight="1">
      <x:c r="A10" s="1" t="n">
        <x:v>9</x:v>
      </x:c>
      <x:c r="B10" s="1" t="n">
        <x:v>5</x:v>
      </x:c>
      <x:c r="C10" s="1" t="n">
        <x:v>5</x:v>
      </x:c>
      <x:c r="D10" s="1" t="n">
        <x:v>5</x:v>
      </x:c>
      <x:c r="E10" s="1" t="n">
        <x:v>4</x:v>
      </x:c>
      <x:c r="F10" s="1" t="n">
        <x:v>1</x:v>
      </x:c>
      <x:c r="G10" s="1" t="n">
        <x:v>5</x:v>
      </x:c>
      <x:c r="H10" s="1" t="n">
        <x:v>6</x:v>
      </x:c>
      <x:c r="I10" s="1" t="n">
        <x:v>3</x:v>
      </x:c>
      <x:c r="J10" s="1" t="n">
        <x:f>INDEX('평균구간'!$B$2:$B$9,B10)</x:f>
        <x:v>26</x:v>
      </x:c>
      <x:c r="K10" s="1" t="n">
        <x:f>INDEX('평균구간'!$B$2:$B$9,C10)</x:f>
        <x:v>26</x:v>
      </x:c>
      <x:c r="L10" s="1" t="n">
        <x:f>INDEX('평균구간'!$B$2:$B$9,D10)</x:f>
        <x:v>26</x:v>
      </x:c>
      <x:c r="M10" s="1" t="n">
        <x:f>INDEX('평균구간'!$B$2:$B$9,E10)</x:f>
        <x:v>24</x:v>
      </x:c>
      <x:c r="N10" s="1" t="n">
        <x:f>INDEX('평균구간'!$B$2:$B$9,F10)</x:f>
        <x:v>18</x:v>
      </x:c>
      <x:c r="O10" s="1" t="n">
        <x:f>INDEX('평균구간'!$B$2:$B$9,G10)</x:f>
        <x:v>26</x:v>
      </x:c>
      <x:c r="P10" s="1" t="n">
        <x:f>INDEX('평균구간'!$B$2:$B$9,H10)</x:f>
        <x:v>28</x:v>
      </x:c>
      <x:c r="Q10" s="1" t="n">
        <x:f>INDEX('평균구간'!$B$2:$B$9,I10)</x:f>
        <x:v>22</x:v>
      </x:c>
      <x:c r="R10" s="1" t="n">
        <x:f>AVERAGE(J10:Q10)</x:f>
        <x:v>24.5</x:v>
      </x:c>
      <x:c r="S10" s="1"/>
      <x:c r="T10" s="1" t="str">
        <x:v>24 이상 26 미만</x:v>
      </x:c>
      <x:c r="U10" s="1" t="n">
        <x:f>COUNTIFS(R2:R201,"&gt;=24",R2:R201,"&lt;26")</x:f>
        <x:v>89</x:v>
      </x:c>
    </x:row>
    <x:row r="11" ht="23" customHeight="1">
      <x:c r="A11" s="1" t="n">
        <x:v>10</x:v>
      </x:c>
      <x:c r="B11" s="1" t="n">
        <x:v>2</x:v>
      </x:c>
      <x:c r="C11" s="1" t="n">
        <x:v>1</x:v>
      </x:c>
      <x:c r="D11" s="1" t="n">
        <x:v>6</x:v>
      </x:c>
      <x:c r="E11" s="1" t="n">
        <x:v>8</x:v>
      </x:c>
      <x:c r="F11" s="1" t="n">
        <x:v>8</x:v>
      </x:c>
      <x:c r="G11" s="1" t="n">
        <x:v>3</x:v>
      </x:c>
      <x:c r="H11" s="1" t="n">
        <x:v>6</x:v>
      </x:c>
      <x:c r="I11" s="1" t="n">
        <x:v>1</x:v>
      </x:c>
      <x:c r="J11" s="1" t="n">
        <x:f>INDEX('평균구간'!$B$2:$B$9,B11)</x:f>
        <x:v>20</x:v>
      </x:c>
      <x:c r="K11" s="1" t="n">
        <x:f>INDEX('평균구간'!$B$2:$B$9,C11)</x:f>
        <x:v>18</x:v>
      </x:c>
      <x:c r="L11" s="1" t="n">
        <x:f>INDEX('평균구간'!$B$2:$B$9,D11)</x:f>
        <x:v>28</x:v>
      </x:c>
      <x:c r="M11" s="1" t="n">
        <x:f>INDEX('평균구간'!$B$2:$B$9,E11)</x:f>
        <x:v>32</x:v>
      </x:c>
      <x:c r="N11" s="1" t="n">
        <x:f>INDEX('평균구간'!$B$2:$B$9,F11)</x:f>
        <x:v>32</x:v>
      </x:c>
      <x:c r="O11" s="1" t="n">
        <x:f>INDEX('평균구간'!$B$2:$B$9,G11)</x:f>
        <x:v>22</x:v>
      </x:c>
      <x:c r="P11" s="1" t="n">
        <x:f>INDEX('평균구간'!$B$2:$B$9,H11)</x:f>
        <x:v>28</x:v>
      </x:c>
      <x:c r="Q11" s="1" t="n">
        <x:f>INDEX('평균구간'!$B$2:$B$9,I11)</x:f>
        <x:v>18</x:v>
      </x:c>
      <x:c r="R11" s="1" t="n">
        <x:f>AVERAGE(J11:Q11)</x:f>
        <x:v>24.75</x:v>
      </x:c>
      <x:c r="S11" s="1"/>
      <x:c r="T11" s="1" t="str">
        <x:v>26 이상 28 미만</x:v>
      </x:c>
      <x:c r="U11" s="1" t="n">
        <x:f>COUNTIFS(R2:R201,"&gt;=26",R2:R201,"&lt;28")</x:f>
        <x:v>53</x:v>
      </x:c>
    </x:row>
    <x:row r="12" ht="23" customHeight="1">
      <x:c r="A12" s="1" t="n">
        <x:v>11</x:v>
      </x:c>
      <x:c r="B12" s="1" t="n">
        <x:v>1</x:v>
      </x:c>
      <x:c r="C12" s="1" t="n">
        <x:v>7</x:v>
      </x:c>
      <x:c r="D12" s="1" t="n">
        <x:v>5</x:v>
      </x:c>
      <x:c r="E12" s="1" t="n">
        <x:v>6</x:v>
      </x:c>
      <x:c r="F12" s="1" t="n">
        <x:v>7</x:v>
      </x:c>
      <x:c r="G12" s="1" t="n">
        <x:v>2</x:v>
      </x:c>
      <x:c r="H12" s="1" t="n">
        <x:v>6</x:v>
      </x:c>
      <x:c r="I12" s="1" t="n">
        <x:v>6</x:v>
      </x:c>
      <x:c r="J12" s="1" t="n">
        <x:f>INDEX('평균구간'!$B$2:$B$9,B12)</x:f>
        <x:v>18</x:v>
      </x:c>
      <x:c r="K12" s="1" t="n">
        <x:f>INDEX('평균구간'!$B$2:$B$9,C12)</x:f>
        <x:v>30</x:v>
      </x:c>
      <x:c r="L12" s="1" t="n">
        <x:f>INDEX('평균구간'!$B$2:$B$9,D12)</x:f>
        <x:v>26</x:v>
      </x:c>
      <x:c r="M12" s="1" t="n">
        <x:f>INDEX('평균구간'!$B$2:$B$9,E12)</x:f>
        <x:v>28</x:v>
      </x:c>
      <x:c r="N12" s="1" t="n">
        <x:f>INDEX('평균구간'!$B$2:$B$9,F12)</x:f>
        <x:v>30</x:v>
      </x:c>
      <x:c r="O12" s="1" t="n">
        <x:f>INDEX('평균구간'!$B$2:$B$9,G12)</x:f>
        <x:v>20</x:v>
      </x:c>
      <x:c r="P12" s="1" t="n">
        <x:f>INDEX('평균구간'!$B$2:$B$9,H12)</x:f>
        <x:v>28</x:v>
      </x:c>
      <x:c r="Q12" s="1" t="n">
        <x:f>INDEX('평균구간'!$B$2:$B$9,I12)</x:f>
        <x:v>28</x:v>
      </x:c>
      <x:c r="R12" s="1" t="n">
        <x:f>AVERAGE(J12:Q12)</x:f>
        <x:v>26</x:v>
      </x:c>
      <x:c r="S12" s="1"/>
      <x:c r="T12" s="1" t="str">
        <x:v>28 이상 30 미만</x:v>
      </x:c>
      <x:c r="U12" s="1" t="n">
        <x:f>COUNTIFS(R2:R201,"&gt;=28",R2:R201,"&lt;30")</x:f>
        <x:v>6</x:v>
      </x:c>
    </x:row>
    <x:row r="13" ht="23" customHeight="1">
      <x:c r="A13" s="1" t="n">
        <x:v>12</x:v>
      </x:c>
      <x:c r="B13" s="1" t="n">
        <x:v>3</x:v>
      </x:c>
      <x:c r="C13" s="1" t="n">
        <x:v>4</x:v>
      </x:c>
      <x:c r="D13" s="1" t="n">
        <x:v>7</x:v>
      </x:c>
      <x:c r="E13" s="1" t="n">
        <x:v>3</x:v>
      </x:c>
      <x:c r="F13" s="1" t="n">
        <x:v>2</x:v>
      </x:c>
      <x:c r="G13" s="1" t="n">
        <x:v>4</x:v>
      </x:c>
      <x:c r="H13" s="1" t="n">
        <x:v>2</x:v>
      </x:c>
      <x:c r="I13" s="1" t="n">
        <x:v>5</x:v>
      </x:c>
      <x:c r="J13" s="1" t="n">
        <x:f>INDEX('평균구간'!$B$2:$B$9,B13)</x:f>
        <x:v>22</x:v>
      </x:c>
      <x:c r="K13" s="1" t="n">
        <x:f>INDEX('평균구간'!$B$2:$B$9,C13)</x:f>
        <x:v>24</x:v>
      </x:c>
      <x:c r="L13" s="1" t="n">
        <x:f>INDEX('평균구간'!$B$2:$B$9,D13)</x:f>
        <x:v>30</x:v>
      </x:c>
      <x:c r="M13" s="1" t="n">
        <x:f>INDEX('평균구간'!$B$2:$B$9,E13)</x:f>
        <x:v>22</x:v>
      </x:c>
      <x:c r="N13" s="1" t="n">
        <x:f>INDEX('평균구간'!$B$2:$B$9,F13)</x:f>
        <x:v>20</x:v>
      </x:c>
      <x:c r="O13" s="1" t="n">
        <x:f>INDEX('평균구간'!$B$2:$B$9,G13)</x:f>
        <x:v>24</x:v>
      </x:c>
      <x:c r="P13" s="1" t="n">
        <x:f>INDEX('평균구간'!$B$2:$B$9,H13)</x:f>
        <x:v>20</x:v>
      </x:c>
      <x:c r="Q13" s="1" t="n">
        <x:f>INDEX('평균구간'!$B$2:$B$9,I13)</x:f>
        <x:v>26</x:v>
      </x:c>
      <x:c r="R13" s="1" t="n">
        <x:f>AVERAGE(J13:Q13)</x:f>
        <x:v>23.5</x:v>
      </x:c>
      <x:c r="S13" s="1"/>
      <x:c r="T13" s="1"/>
      <x:c r="U13" s="1"/>
    </x:row>
    <x:row r="14" ht="23" customHeight="1">
      <x:c r="A14" s="1" t="n">
        <x:v>13</x:v>
      </x:c>
      <x:c r="B14" s="1" t="n">
        <x:v>5</x:v>
      </x:c>
      <x:c r="C14" s="1" t="n">
        <x:v>7</x:v>
      </x:c>
      <x:c r="D14" s="1" t="n">
        <x:v>3</x:v>
      </x:c>
      <x:c r="E14" s="1" t="n">
        <x:v>5</x:v>
      </x:c>
      <x:c r="F14" s="1" t="n">
        <x:v>6</x:v>
      </x:c>
      <x:c r="G14" s="1" t="n">
        <x:v>4</x:v>
      </x:c>
      <x:c r="H14" s="1" t="n">
        <x:v>8</x:v>
      </x:c>
      <x:c r="I14" s="1" t="n">
        <x:v>5</x:v>
      </x:c>
      <x:c r="J14" s="1" t="n">
        <x:f>INDEX('평균구간'!$B$2:$B$9,B14)</x:f>
        <x:v>26</x:v>
      </x:c>
      <x:c r="K14" s="1" t="n">
        <x:f>INDEX('평균구간'!$B$2:$B$9,C14)</x:f>
        <x:v>30</x:v>
      </x:c>
      <x:c r="L14" s="1" t="n">
        <x:f>INDEX('평균구간'!$B$2:$B$9,D14)</x:f>
        <x:v>22</x:v>
      </x:c>
      <x:c r="M14" s="1" t="n">
        <x:f>INDEX('평균구간'!$B$2:$B$9,E14)</x:f>
        <x:v>26</x:v>
      </x:c>
      <x:c r="N14" s="1" t="n">
        <x:f>INDEX('평균구간'!$B$2:$B$9,F14)</x:f>
        <x:v>28</x:v>
      </x:c>
      <x:c r="O14" s="1" t="n">
        <x:f>INDEX('평균구간'!$B$2:$B$9,G14)</x:f>
        <x:v>24</x:v>
      </x:c>
      <x:c r="P14" s="1" t="n">
        <x:f>INDEX('평균구간'!$B$2:$B$9,H14)</x:f>
        <x:v>32</x:v>
      </x:c>
      <x:c r="Q14" s="1" t="n">
        <x:f>INDEX('평균구간'!$B$2:$B$9,I14)</x:f>
        <x:v>26</x:v>
      </x:c>
      <x:c r="R14" s="1" t="n">
        <x:f>AVERAGE(J14:Q14)</x:f>
        <x:v>26.75</x:v>
      </x:c>
      <x:c r="S14" s="1"/>
      <x:c r="T14" s="1"/>
      <x:c r="U14" s="1"/>
    </x:row>
    <x:row r="15" ht="23" customHeight="1">
      <x:c r="A15" s="1" t="n">
        <x:v>14</x:v>
      </x:c>
      <x:c r="B15" s="1" t="n">
        <x:v>5</x:v>
      </x:c>
      <x:c r="C15" s="1" t="n">
        <x:v>5</x:v>
      </x:c>
      <x:c r="D15" s="1" t="n">
        <x:v>2</x:v>
      </x:c>
      <x:c r="E15" s="1" t="n">
        <x:v>3</x:v>
      </x:c>
      <x:c r="F15" s="1" t="n">
        <x:v>4</x:v>
      </x:c>
      <x:c r="G15" s="1" t="n">
        <x:v>6</x:v>
      </x:c>
      <x:c r="H15" s="1" t="n">
        <x:v>1</x:v>
      </x:c>
      <x:c r="I15" s="1" t="n">
        <x:v>6</x:v>
      </x:c>
      <x:c r="J15" s="1" t="n">
        <x:f>INDEX('평균구간'!$B$2:$B$9,B15)</x:f>
        <x:v>26</x:v>
      </x:c>
      <x:c r="K15" s="1" t="n">
        <x:f>INDEX('평균구간'!$B$2:$B$9,C15)</x:f>
        <x:v>26</x:v>
      </x:c>
      <x:c r="L15" s="1" t="n">
        <x:f>INDEX('평균구간'!$B$2:$B$9,D15)</x:f>
        <x:v>20</x:v>
      </x:c>
      <x:c r="M15" s="1" t="n">
        <x:f>INDEX('평균구간'!$B$2:$B$9,E15)</x:f>
        <x:v>22</x:v>
      </x:c>
      <x:c r="N15" s="1" t="n">
        <x:f>INDEX('평균구간'!$B$2:$B$9,F15)</x:f>
        <x:v>24</x:v>
      </x:c>
      <x:c r="O15" s="1" t="n">
        <x:f>INDEX('평균구간'!$B$2:$B$9,G15)</x:f>
        <x:v>28</x:v>
      </x:c>
      <x:c r="P15" s="1" t="n">
        <x:f>INDEX('평균구간'!$B$2:$B$9,H15)</x:f>
        <x:v>18</x:v>
      </x:c>
      <x:c r="Q15" s="1" t="n">
        <x:f>INDEX('평균구간'!$B$2:$B$9,I15)</x:f>
        <x:v>28</x:v>
      </x:c>
      <x:c r="R15" s="1" t="n">
        <x:f>AVERAGE(J15:Q15)</x:f>
        <x:v>24</x:v>
      </x:c>
      <x:c r="S15" s="1"/>
      <x:c r="T15" s="1"/>
      <x:c r="U15" s="1"/>
    </x:row>
    <x:row r="16" ht="23" customHeight="1">
      <x:c r="A16" s="1" t="n">
        <x:v>15</x:v>
      </x:c>
      <x:c r="B16" s="1" t="n">
        <x:v>5</x:v>
      </x:c>
      <x:c r="C16" s="1" t="n">
        <x:v>3</x:v>
      </x:c>
      <x:c r="D16" s="1" t="n">
        <x:v>8</x:v>
      </x:c>
      <x:c r="E16" s="1" t="n">
        <x:v>3</x:v>
      </x:c>
      <x:c r="F16" s="1" t="n">
        <x:v>6</x:v>
      </x:c>
      <x:c r="G16" s="1" t="n">
        <x:v>3</x:v>
      </x:c>
      <x:c r="H16" s="1" t="n">
        <x:v>5</x:v>
      </x:c>
      <x:c r="I16" s="1" t="n">
        <x:v>3</x:v>
      </x:c>
      <x:c r="J16" s="1" t="n">
        <x:f>INDEX('평균구간'!$B$2:$B$9,B16)</x:f>
        <x:v>26</x:v>
      </x:c>
      <x:c r="K16" s="1" t="n">
        <x:f>INDEX('평균구간'!$B$2:$B$9,C16)</x:f>
        <x:v>22</x:v>
      </x:c>
      <x:c r="L16" s="1" t="n">
        <x:f>INDEX('평균구간'!$B$2:$B$9,D16)</x:f>
        <x:v>32</x:v>
      </x:c>
      <x:c r="M16" s="1" t="n">
        <x:f>INDEX('평균구간'!$B$2:$B$9,E16)</x:f>
        <x:v>22</x:v>
      </x:c>
      <x:c r="N16" s="1" t="n">
        <x:f>INDEX('평균구간'!$B$2:$B$9,F16)</x:f>
        <x:v>28</x:v>
      </x:c>
      <x:c r="O16" s="1" t="n">
        <x:f>INDEX('평균구간'!$B$2:$B$9,G16)</x:f>
        <x:v>22</x:v>
      </x:c>
      <x:c r="P16" s="1" t="n">
        <x:f>INDEX('평균구간'!$B$2:$B$9,H16)</x:f>
        <x:v>26</x:v>
      </x:c>
      <x:c r="Q16" s="1" t="n">
        <x:f>INDEX('평균구간'!$B$2:$B$9,I16)</x:f>
        <x:v>22</x:v>
      </x:c>
      <x:c r="R16" s="1" t="n">
        <x:f>AVERAGE(J16:Q16)</x:f>
        <x:v>25</x:v>
      </x:c>
      <x:c r="S16" s="1"/>
      <x:c r="T16" s="1"/>
      <x:c r="U16" s="1"/>
    </x:row>
    <x:row r="17" ht="23" customHeight="1">
      <x:c r="A17" s="1" t="n">
        <x:v>16</x:v>
      </x:c>
      <x:c r="B17" s="1" t="n">
        <x:v>2</x:v>
      </x:c>
      <x:c r="C17" s="1" t="n">
        <x:v>1</x:v>
      </x:c>
      <x:c r="D17" s="1" t="n">
        <x:v>7</x:v>
      </x:c>
      <x:c r="E17" s="1" t="n">
        <x:v>1</x:v>
      </x:c>
      <x:c r="F17" s="1" t="n">
        <x:v>1</x:v>
      </x:c>
      <x:c r="G17" s="1" t="n">
        <x:v>6</x:v>
      </x:c>
      <x:c r="H17" s="1" t="n">
        <x:v>5</x:v>
      </x:c>
      <x:c r="I17" s="1" t="n">
        <x:v>4</x:v>
      </x:c>
      <x:c r="J17" s="1" t="n">
        <x:f>INDEX('평균구간'!$B$2:$B$9,B17)</x:f>
        <x:v>20</x:v>
      </x:c>
      <x:c r="K17" s="1" t="n">
        <x:f>INDEX('평균구간'!$B$2:$B$9,C17)</x:f>
        <x:v>18</x:v>
      </x:c>
      <x:c r="L17" s="1" t="n">
        <x:f>INDEX('평균구간'!$B$2:$B$9,D17)</x:f>
        <x:v>30</x:v>
      </x:c>
      <x:c r="M17" s="1" t="n">
        <x:f>INDEX('평균구간'!$B$2:$B$9,E17)</x:f>
        <x:v>18</x:v>
      </x:c>
      <x:c r="N17" s="1" t="n">
        <x:f>INDEX('평균구간'!$B$2:$B$9,F17)</x:f>
        <x:v>18</x:v>
      </x:c>
      <x:c r="O17" s="1" t="n">
        <x:f>INDEX('평균구간'!$B$2:$B$9,G17)</x:f>
        <x:v>28</x:v>
      </x:c>
      <x:c r="P17" s="1" t="n">
        <x:f>INDEX('평균구간'!$B$2:$B$9,H17)</x:f>
        <x:v>26</x:v>
      </x:c>
      <x:c r="Q17" s="1" t="n">
        <x:f>INDEX('평균구간'!$B$2:$B$9,I17)</x:f>
        <x:v>24</x:v>
      </x:c>
      <x:c r="R17" s="1" t="n">
        <x:f>AVERAGE(J17:Q17)</x:f>
        <x:v>22.75</x:v>
      </x:c>
      <x:c r="S17" s="1"/>
      <x:c r="T17" s="1"/>
      <x:c r="U17" s="1"/>
    </x:row>
    <x:row r="18" ht="23" customHeight="1">
      <x:c r="A18" s="1" t="n">
        <x:v>17</x:v>
      </x:c>
      <x:c r="B18" s="1" t="n">
        <x:v>2</x:v>
      </x:c>
      <x:c r="C18" s="1" t="n">
        <x:v>4</x:v>
      </x:c>
      <x:c r="D18" s="1" t="n">
        <x:v>3</x:v>
      </x:c>
      <x:c r="E18" s="1" t="n">
        <x:v>2</x:v>
      </x:c>
      <x:c r="F18" s="1" t="n">
        <x:v>2</x:v>
      </x:c>
      <x:c r="G18" s="1" t="n">
        <x:v>2</x:v>
      </x:c>
      <x:c r="H18" s="1" t="n">
        <x:v>3</x:v>
      </x:c>
      <x:c r="I18" s="1" t="n">
        <x:v>3</x:v>
      </x:c>
      <x:c r="J18" s="1" t="n">
        <x:f>INDEX('평균구간'!$B$2:$B$9,B18)</x:f>
        <x:v>20</x:v>
      </x:c>
      <x:c r="K18" s="1" t="n">
        <x:f>INDEX('평균구간'!$B$2:$B$9,C18)</x:f>
        <x:v>24</x:v>
      </x:c>
      <x:c r="L18" s="1" t="n">
        <x:f>INDEX('평균구간'!$B$2:$B$9,D18)</x:f>
        <x:v>22</x:v>
      </x:c>
      <x:c r="M18" s="1" t="n">
        <x:f>INDEX('평균구간'!$B$2:$B$9,E18)</x:f>
        <x:v>20</x:v>
      </x:c>
      <x:c r="N18" s="1" t="n">
        <x:f>INDEX('평균구간'!$B$2:$B$9,F18)</x:f>
        <x:v>20</x:v>
      </x:c>
      <x:c r="O18" s="1" t="n">
        <x:f>INDEX('평균구간'!$B$2:$B$9,G18)</x:f>
        <x:v>20</x:v>
      </x:c>
      <x:c r="P18" s="1" t="n">
        <x:f>INDEX('평균구간'!$B$2:$B$9,H18)</x:f>
        <x:v>22</x:v>
      </x:c>
      <x:c r="Q18" s="1" t="n">
        <x:f>INDEX('평균구간'!$B$2:$B$9,I18)</x:f>
        <x:v>22</x:v>
      </x:c>
      <x:c r="R18" s="1" t="n">
        <x:f>AVERAGE(J18:Q18)</x:f>
        <x:v>21.25</x:v>
      </x:c>
      <x:c r="S18" s="1"/>
      <x:c r="T18" s="1"/>
      <x:c r="U18" s="1"/>
    </x:row>
    <x:row r="19" ht="23" customHeight="1">
      <x:c r="A19" s="1" t="n">
        <x:v>18</x:v>
      </x:c>
      <x:c r="B19" s="1" t="n">
        <x:v>8</x:v>
      </x:c>
      <x:c r="C19" s="1" t="n">
        <x:v>4</x:v>
      </x:c>
      <x:c r="D19" s="1" t="n">
        <x:v>7</x:v>
      </x:c>
      <x:c r="E19" s="1" t="n">
        <x:v>8</x:v>
      </x:c>
      <x:c r="F19" s="1" t="n">
        <x:v>5</x:v>
      </x:c>
      <x:c r="G19" s="1" t="n">
        <x:v>4</x:v>
      </x:c>
      <x:c r="H19" s="1" t="n">
        <x:v>4</x:v>
      </x:c>
      <x:c r="I19" s="1" t="n">
        <x:v>5</x:v>
      </x:c>
      <x:c r="J19" s="1" t="n">
        <x:f>INDEX('평균구간'!$B$2:$B$9,B19)</x:f>
        <x:v>32</x:v>
      </x:c>
      <x:c r="K19" s="1" t="n">
        <x:f>INDEX('평균구간'!$B$2:$B$9,C19)</x:f>
        <x:v>24</x:v>
      </x:c>
      <x:c r="L19" s="1" t="n">
        <x:f>INDEX('평균구간'!$B$2:$B$9,D19)</x:f>
        <x:v>30</x:v>
      </x:c>
      <x:c r="M19" s="1" t="n">
        <x:f>INDEX('평균구간'!$B$2:$B$9,E19)</x:f>
        <x:v>32</x:v>
      </x:c>
      <x:c r="N19" s="1" t="n">
        <x:f>INDEX('평균구간'!$B$2:$B$9,F19)</x:f>
        <x:v>26</x:v>
      </x:c>
      <x:c r="O19" s="1" t="n">
        <x:f>INDEX('평균구간'!$B$2:$B$9,G19)</x:f>
        <x:v>24</x:v>
      </x:c>
      <x:c r="P19" s="1" t="n">
        <x:f>INDEX('평균구간'!$B$2:$B$9,H19)</x:f>
        <x:v>24</x:v>
      </x:c>
      <x:c r="Q19" s="1" t="n">
        <x:f>INDEX('평균구간'!$B$2:$B$9,I19)</x:f>
        <x:v>26</x:v>
      </x:c>
      <x:c r="R19" s="1" t="n">
        <x:f>AVERAGE(J19:Q19)</x:f>
        <x:v>27.25</x:v>
      </x:c>
      <x:c r="S19" s="1"/>
      <x:c r="T19" s="1"/>
      <x:c r="U19" s="1"/>
    </x:row>
    <x:row r="20" ht="23" customHeight="1">
      <x:c r="A20" s="1" t="n">
        <x:v>19</x:v>
      </x:c>
      <x:c r="B20" s="1" t="n">
        <x:v>1</x:v>
      </x:c>
      <x:c r="C20" s="1" t="n">
        <x:v>1</x:v>
      </x:c>
      <x:c r="D20" s="1" t="n">
        <x:v>1</x:v>
      </x:c>
      <x:c r="E20" s="1" t="n">
        <x:v>3</x:v>
      </x:c>
      <x:c r="F20" s="1" t="n">
        <x:v>4</x:v>
      </x:c>
      <x:c r="G20" s="1" t="n">
        <x:v>3</x:v>
      </x:c>
      <x:c r="H20" s="1" t="n">
        <x:v>2</x:v>
      </x:c>
      <x:c r="I20" s="1" t="n">
        <x:v>2</x:v>
      </x:c>
      <x:c r="J20" s="1" t="n">
        <x:f>INDEX('평균구간'!$B$2:$B$9,B20)</x:f>
        <x:v>18</x:v>
      </x:c>
      <x:c r="K20" s="1" t="n">
        <x:f>INDEX('평균구간'!$B$2:$B$9,C20)</x:f>
        <x:v>18</x:v>
      </x:c>
      <x:c r="L20" s="1" t="n">
        <x:f>INDEX('평균구간'!$B$2:$B$9,D20)</x:f>
        <x:v>18</x:v>
      </x:c>
      <x:c r="M20" s="1" t="n">
        <x:f>INDEX('평균구간'!$B$2:$B$9,E20)</x:f>
        <x:v>22</x:v>
      </x:c>
      <x:c r="N20" s="1" t="n">
        <x:f>INDEX('평균구간'!$B$2:$B$9,F20)</x:f>
        <x:v>24</x:v>
      </x:c>
      <x:c r="O20" s="1" t="n">
        <x:f>INDEX('평균구간'!$B$2:$B$9,G20)</x:f>
        <x:v>22</x:v>
      </x:c>
      <x:c r="P20" s="1" t="n">
        <x:f>INDEX('평균구간'!$B$2:$B$9,H20)</x:f>
        <x:v>20</x:v>
      </x:c>
      <x:c r="Q20" s="1" t="n">
        <x:f>INDEX('평균구간'!$B$2:$B$9,I20)</x:f>
        <x:v>20</x:v>
      </x:c>
      <x:c r="R20" s="1" t="n">
        <x:f>AVERAGE(J20:Q20)</x:f>
        <x:v>20.25</x:v>
      </x:c>
      <x:c r="S20" s="1"/>
      <x:c r="T20" s="1"/>
      <x:c r="U20" s="1"/>
    </x:row>
    <x:row r="21" ht="23" customHeight="1">
      <x:c r="A21" s="1" t="n">
        <x:v>20</x:v>
      </x:c>
      <x:c r="B21" s="1" t="n">
        <x:v>5</x:v>
      </x:c>
      <x:c r="C21" s="1" t="n">
        <x:v>5</x:v>
      </x:c>
      <x:c r="D21" s="1" t="n">
        <x:v>4</x:v>
      </x:c>
      <x:c r="E21" s="1" t="n">
        <x:v>5</x:v>
      </x:c>
      <x:c r="F21" s="1" t="n">
        <x:v>4</x:v>
      </x:c>
      <x:c r="G21" s="1" t="n">
        <x:v>1</x:v>
      </x:c>
      <x:c r="H21" s="1" t="n">
        <x:v>8</x:v>
      </x:c>
      <x:c r="I21" s="1" t="n">
        <x:v>8</x:v>
      </x:c>
      <x:c r="J21" s="1" t="n">
        <x:f>INDEX('평균구간'!$B$2:$B$9,B21)</x:f>
        <x:v>26</x:v>
      </x:c>
      <x:c r="K21" s="1" t="n">
        <x:f>INDEX('평균구간'!$B$2:$B$9,C21)</x:f>
        <x:v>26</x:v>
      </x:c>
      <x:c r="L21" s="1" t="n">
        <x:f>INDEX('평균구간'!$B$2:$B$9,D21)</x:f>
        <x:v>24</x:v>
      </x:c>
      <x:c r="M21" s="1" t="n">
        <x:f>INDEX('평균구간'!$B$2:$B$9,E21)</x:f>
        <x:v>26</x:v>
      </x:c>
      <x:c r="N21" s="1" t="n">
        <x:f>INDEX('평균구간'!$B$2:$B$9,F21)</x:f>
        <x:v>24</x:v>
      </x:c>
      <x:c r="O21" s="1" t="n">
        <x:f>INDEX('평균구간'!$B$2:$B$9,G21)</x:f>
        <x:v>18</x:v>
      </x:c>
      <x:c r="P21" s="1" t="n">
        <x:f>INDEX('평균구간'!$B$2:$B$9,H21)</x:f>
        <x:v>32</x:v>
      </x:c>
      <x:c r="Q21" s="1" t="n">
        <x:f>INDEX('평균구간'!$B$2:$B$9,I21)</x:f>
        <x:v>32</x:v>
      </x:c>
      <x:c r="R21" s="1" t="n">
        <x:f>AVERAGE(J21:Q21)</x:f>
        <x:v>26</x:v>
      </x:c>
      <x:c r="S21" s="1"/>
      <x:c r="T21" s="1"/>
      <x:c r="U21" s="1"/>
    </x:row>
    <x:row r="22" ht="23" customHeight="1">
      <x:c r="A22" s="1" t="n">
        <x:v>21</x:v>
      </x:c>
      <x:c r="B22" s="1" t="n">
        <x:v>8</x:v>
      </x:c>
      <x:c r="C22" s="1" t="n">
        <x:v>6</x:v>
      </x:c>
      <x:c r="D22" s="1" t="n">
        <x:v>6</x:v>
      </x:c>
      <x:c r="E22" s="1" t="n">
        <x:v>4</x:v>
      </x:c>
      <x:c r="F22" s="1" t="n">
        <x:v>3</x:v>
      </x:c>
      <x:c r="G22" s="1" t="n">
        <x:v>7</x:v>
      </x:c>
      <x:c r="H22" s="1" t="n">
        <x:v>6</x:v>
      </x:c>
      <x:c r="I22" s="1" t="n">
        <x:v>3</x:v>
      </x:c>
      <x:c r="J22" s="1" t="n">
        <x:f>INDEX('평균구간'!$B$2:$B$9,B22)</x:f>
        <x:v>32</x:v>
      </x:c>
      <x:c r="K22" s="1" t="n">
        <x:f>INDEX('평균구간'!$B$2:$B$9,C22)</x:f>
        <x:v>28</x:v>
      </x:c>
      <x:c r="L22" s="1" t="n">
        <x:f>INDEX('평균구간'!$B$2:$B$9,D22)</x:f>
        <x:v>28</x:v>
      </x:c>
      <x:c r="M22" s="1" t="n">
        <x:f>INDEX('평균구간'!$B$2:$B$9,E22)</x:f>
        <x:v>24</x:v>
      </x:c>
      <x:c r="N22" s="1" t="n">
        <x:f>INDEX('평균구간'!$B$2:$B$9,F22)</x:f>
        <x:v>22</x:v>
      </x:c>
      <x:c r="O22" s="1" t="n">
        <x:f>INDEX('평균구간'!$B$2:$B$9,G22)</x:f>
        <x:v>30</x:v>
      </x:c>
      <x:c r="P22" s="1" t="n">
        <x:f>INDEX('평균구간'!$B$2:$B$9,H22)</x:f>
        <x:v>28</x:v>
      </x:c>
      <x:c r="Q22" s="1" t="n">
        <x:f>INDEX('평균구간'!$B$2:$B$9,I22)</x:f>
        <x:v>22</x:v>
      </x:c>
      <x:c r="R22" s="1" t="n">
        <x:f>AVERAGE(J22:Q22)</x:f>
        <x:v>26.75</x:v>
      </x:c>
      <x:c r="S22" s="1"/>
      <x:c r="T22" s="1"/>
      <x:c r="U22" s="1"/>
    </x:row>
    <x:row r="23" ht="23" customHeight="1">
      <x:c r="A23" s="1" t="n">
        <x:v>22</x:v>
      </x:c>
      <x:c r="B23" s="1" t="n">
        <x:v>7</x:v>
      </x:c>
      <x:c r="C23" s="1" t="n">
        <x:v>8</x:v>
      </x:c>
      <x:c r="D23" s="1" t="n">
        <x:v>6</x:v>
      </x:c>
      <x:c r="E23" s="1" t="n">
        <x:v>1</x:v>
      </x:c>
      <x:c r="F23" s="1" t="n">
        <x:v>2</x:v>
      </x:c>
      <x:c r="G23" s="1" t="n">
        <x:v>3</x:v>
      </x:c>
      <x:c r="H23" s="1" t="n">
        <x:v>1</x:v>
      </x:c>
      <x:c r="I23" s="1" t="n">
        <x:v>4</x:v>
      </x:c>
      <x:c r="J23" s="1" t="n">
        <x:f>INDEX('평균구간'!$B$2:$B$9,B23)</x:f>
        <x:v>30</x:v>
      </x:c>
      <x:c r="K23" s="1" t="n">
        <x:f>INDEX('평균구간'!$B$2:$B$9,C23)</x:f>
        <x:v>32</x:v>
      </x:c>
      <x:c r="L23" s="1" t="n">
        <x:f>INDEX('평균구간'!$B$2:$B$9,D23)</x:f>
        <x:v>28</x:v>
      </x:c>
      <x:c r="M23" s="1" t="n">
        <x:f>INDEX('평균구간'!$B$2:$B$9,E23)</x:f>
        <x:v>18</x:v>
      </x:c>
      <x:c r="N23" s="1" t="n">
        <x:f>INDEX('평균구간'!$B$2:$B$9,F23)</x:f>
        <x:v>20</x:v>
      </x:c>
      <x:c r="O23" s="1" t="n">
        <x:f>INDEX('평균구간'!$B$2:$B$9,G23)</x:f>
        <x:v>22</x:v>
      </x:c>
      <x:c r="P23" s="1" t="n">
        <x:f>INDEX('평균구간'!$B$2:$B$9,H23)</x:f>
        <x:v>18</x:v>
      </x:c>
      <x:c r="Q23" s="1" t="n">
        <x:f>INDEX('평균구간'!$B$2:$B$9,I23)</x:f>
        <x:v>24</x:v>
      </x:c>
      <x:c r="R23" s="1" t="n">
        <x:f>AVERAGE(J23:Q23)</x:f>
        <x:v>24</x:v>
      </x:c>
      <x:c r="S23" s="1"/>
      <x:c r="T23" s="1"/>
      <x:c r="U23" s="1"/>
    </x:row>
    <x:row r="24" ht="23" customHeight="1">
      <x:c r="A24" s="1" t="n">
        <x:v>23</x:v>
      </x:c>
      <x:c r="B24" s="1" t="n">
        <x:v>1</x:v>
      </x:c>
      <x:c r="C24" s="1" t="n">
        <x:v>5</x:v>
      </x:c>
      <x:c r="D24" s="1" t="n">
        <x:v>1</x:v>
      </x:c>
      <x:c r="E24" s="1" t="n">
        <x:v>1</x:v>
      </x:c>
      <x:c r="F24" s="1" t="n">
        <x:v>1</x:v>
      </x:c>
      <x:c r="G24" s="1" t="n">
        <x:v>5</x:v>
      </x:c>
      <x:c r="H24" s="1" t="n">
        <x:v>2</x:v>
      </x:c>
      <x:c r="I24" s="1" t="n">
        <x:v>5</x:v>
      </x:c>
      <x:c r="J24" s="1" t="n">
        <x:f>INDEX('평균구간'!$B$2:$B$9,B24)</x:f>
        <x:v>18</x:v>
      </x:c>
      <x:c r="K24" s="1" t="n">
        <x:f>INDEX('평균구간'!$B$2:$B$9,C24)</x:f>
        <x:v>26</x:v>
      </x:c>
      <x:c r="L24" s="1" t="n">
        <x:f>INDEX('평균구간'!$B$2:$B$9,D24)</x:f>
        <x:v>18</x:v>
      </x:c>
      <x:c r="M24" s="1" t="n">
        <x:f>INDEX('평균구간'!$B$2:$B$9,E24)</x:f>
        <x:v>18</x:v>
      </x:c>
      <x:c r="N24" s="1" t="n">
        <x:f>INDEX('평균구간'!$B$2:$B$9,F24)</x:f>
        <x:v>18</x:v>
      </x:c>
      <x:c r="O24" s="1" t="n">
        <x:f>INDEX('평균구간'!$B$2:$B$9,G24)</x:f>
        <x:v>26</x:v>
      </x:c>
      <x:c r="P24" s="1" t="n">
        <x:f>INDEX('평균구간'!$B$2:$B$9,H24)</x:f>
        <x:v>20</x:v>
      </x:c>
      <x:c r="Q24" s="1" t="n">
        <x:f>INDEX('평균구간'!$B$2:$B$9,I24)</x:f>
        <x:v>26</x:v>
      </x:c>
      <x:c r="R24" s="1" t="n">
        <x:f>AVERAGE(J24:Q24)</x:f>
        <x:v>21.25</x:v>
      </x:c>
      <x:c r="S24" s="1"/>
      <x:c r="T24" s="1"/>
      <x:c r="U24" s="1"/>
    </x:row>
    <x:row r="25" ht="23" customHeight="1">
      <x:c r="A25" s="1" t="n">
        <x:v>24</x:v>
      </x:c>
      <x:c r="B25" s="1" t="n">
        <x:v>7</x:v>
      </x:c>
      <x:c r="C25" s="1" t="n">
        <x:v>6</x:v>
      </x:c>
      <x:c r="D25" s="1" t="n">
        <x:v>1</x:v>
      </x:c>
      <x:c r="E25" s="1" t="n">
        <x:v>3</x:v>
      </x:c>
      <x:c r="F25" s="1" t="n">
        <x:v>5</x:v>
      </x:c>
      <x:c r="G25" s="1" t="n">
        <x:v>6</x:v>
      </x:c>
      <x:c r="H25" s="1" t="n">
        <x:v>8</x:v>
      </x:c>
      <x:c r="I25" s="1" t="n">
        <x:v>8</x:v>
      </x:c>
      <x:c r="J25" s="1" t="n">
        <x:f>INDEX('평균구간'!$B$2:$B$9,B25)</x:f>
        <x:v>30</x:v>
      </x:c>
      <x:c r="K25" s="1" t="n">
        <x:f>INDEX('평균구간'!$B$2:$B$9,C25)</x:f>
        <x:v>28</x:v>
      </x:c>
      <x:c r="L25" s="1" t="n">
        <x:f>INDEX('평균구간'!$B$2:$B$9,D25)</x:f>
        <x:v>18</x:v>
      </x:c>
      <x:c r="M25" s="1" t="n">
        <x:f>INDEX('평균구간'!$B$2:$B$9,E25)</x:f>
        <x:v>22</x:v>
      </x:c>
      <x:c r="N25" s="1" t="n">
        <x:f>INDEX('평균구간'!$B$2:$B$9,F25)</x:f>
        <x:v>26</x:v>
      </x:c>
      <x:c r="O25" s="1" t="n">
        <x:f>INDEX('평균구간'!$B$2:$B$9,G25)</x:f>
        <x:v>28</x:v>
      </x:c>
      <x:c r="P25" s="1" t="n">
        <x:f>INDEX('평균구간'!$B$2:$B$9,H25)</x:f>
        <x:v>32</x:v>
      </x:c>
      <x:c r="Q25" s="1" t="n">
        <x:f>INDEX('평균구간'!$B$2:$B$9,I25)</x:f>
        <x:v>32</x:v>
      </x:c>
      <x:c r="R25" s="1" t="n">
        <x:f>AVERAGE(J25:Q25)</x:f>
        <x:v>27</x:v>
      </x:c>
      <x:c r="S25" s="1"/>
      <x:c r="T25" s="1"/>
      <x:c r="U25" s="1"/>
    </x:row>
    <x:row r="26" ht="23" customHeight="1">
      <x:c r="A26" s="1" t="n">
        <x:v>25</x:v>
      </x:c>
      <x:c r="B26" s="1" t="n">
        <x:v>3</x:v>
      </x:c>
      <x:c r="C26" s="1" t="n">
        <x:v>7</x:v>
      </x:c>
      <x:c r="D26" s="1" t="n">
        <x:v>8</x:v>
      </x:c>
      <x:c r="E26" s="1" t="n">
        <x:v>5</x:v>
      </x:c>
      <x:c r="F26" s="1" t="n">
        <x:v>2</x:v>
      </x:c>
      <x:c r="G26" s="1" t="n">
        <x:v>5</x:v>
      </x:c>
      <x:c r="H26" s="1" t="n">
        <x:v>2</x:v>
      </x:c>
      <x:c r="I26" s="1" t="n">
        <x:v>4</x:v>
      </x:c>
      <x:c r="J26" s="1" t="n">
        <x:f>INDEX('평균구간'!$B$2:$B$9,B26)</x:f>
        <x:v>22</x:v>
      </x:c>
      <x:c r="K26" s="1" t="n">
        <x:f>INDEX('평균구간'!$B$2:$B$9,C26)</x:f>
        <x:v>30</x:v>
      </x:c>
      <x:c r="L26" s="1" t="n">
        <x:f>INDEX('평균구간'!$B$2:$B$9,D26)</x:f>
        <x:v>32</x:v>
      </x:c>
      <x:c r="M26" s="1" t="n">
        <x:f>INDEX('평균구간'!$B$2:$B$9,E26)</x:f>
        <x:v>26</x:v>
      </x:c>
      <x:c r="N26" s="1" t="n">
        <x:f>INDEX('평균구간'!$B$2:$B$9,F26)</x:f>
        <x:v>20</x:v>
      </x:c>
      <x:c r="O26" s="1" t="n">
        <x:f>INDEX('평균구간'!$B$2:$B$9,G26)</x:f>
        <x:v>26</x:v>
      </x:c>
      <x:c r="P26" s="1" t="n">
        <x:f>INDEX('평균구간'!$B$2:$B$9,H26)</x:f>
        <x:v>20</x:v>
      </x:c>
      <x:c r="Q26" s="1" t="n">
        <x:f>INDEX('평균구간'!$B$2:$B$9,I26)</x:f>
        <x:v>24</x:v>
      </x:c>
      <x:c r="R26" s="1" t="n">
        <x:f>AVERAGE(J26:Q26)</x:f>
        <x:v>25</x:v>
      </x:c>
      <x:c r="S26" s="1"/>
      <x:c r="T26" s="1"/>
      <x:c r="U26" s="1"/>
    </x:row>
    <x:row r="27" ht="23" customHeight="1">
      <x:c r="A27" s="1" t="n">
        <x:v>26</x:v>
      </x:c>
      <x:c r="B27" s="1" t="n">
        <x:v>2</x:v>
      </x:c>
      <x:c r="C27" s="1" t="n">
        <x:v>4</x:v>
      </x:c>
      <x:c r="D27" s="1" t="n">
        <x:v>1</x:v>
      </x:c>
      <x:c r="E27" s="1" t="n">
        <x:v>3</x:v>
      </x:c>
      <x:c r="F27" s="1" t="n">
        <x:v>5</x:v>
      </x:c>
      <x:c r="G27" s="1" t="n">
        <x:v>1</x:v>
      </x:c>
      <x:c r="H27" s="1" t="n">
        <x:v>1</x:v>
      </x:c>
      <x:c r="I27" s="1" t="n">
        <x:v>8</x:v>
      </x:c>
      <x:c r="J27" s="1" t="n">
        <x:f>INDEX('평균구간'!$B$2:$B$9,B27)</x:f>
        <x:v>20</x:v>
      </x:c>
      <x:c r="K27" s="1" t="n">
        <x:f>INDEX('평균구간'!$B$2:$B$9,C27)</x:f>
        <x:v>24</x:v>
      </x:c>
      <x:c r="L27" s="1" t="n">
        <x:f>INDEX('평균구간'!$B$2:$B$9,D27)</x:f>
        <x:v>18</x:v>
      </x:c>
      <x:c r="M27" s="1" t="n">
        <x:f>INDEX('평균구간'!$B$2:$B$9,E27)</x:f>
        <x:v>22</x:v>
      </x:c>
      <x:c r="N27" s="1" t="n">
        <x:f>INDEX('평균구간'!$B$2:$B$9,F27)</x:f>
        <x:v>26</x:v>
      </x:c>
      <x:c r="O27" s="1" t="n">
        <x:f>INDEX('평균구간'!$B$2:$B$9,G27)</x:f>
        <x:v>18</x:v>
      </x:c>
      <x:c r="P27" s="1" t="n">
        <x:f>INDEX('평균구간'!$B$2:$B$9,H27)</x:f>
        <x:v>18</x:v>
      </x:c>
      <x:c r="Q27" s="1" t="n">
        <x:f>INDEX('평균구간'!$B$2:$B$9,I27)</x:f>
        <x:v>32</x:v>
      </x:c>
      <x:c r="R27" s="1" t="n">
        <x:f>AVERAGE(J27:Q27)</x:f>
        <x:v>22.25</x:v>
      </x:c>
      <x:c r="S27" s="1"/>
      <x:c r="T27" s="1"/>
      <x:c r="U27" s="1"/>
    </x:row>
    <x:row r="28" ht="23" customHeight="1">
      <x:c r="A28" s="1" t="n">
        <x:v>27</x:v>
      </x:c>
      <x:c r="B28" s="1" t="n">
        <x:v>3</x:v>
      </x:c>
      <x:c r="C28" s="1" t="n">
        <x:v>8</x:v>
      </x:c>
      <x:c r="D28" s="1" t="n">
        <x:v>7</x:v>
      </x:c>
      <x:c r="E28" s="1" t="n">
        <x:v>8</x:v>
      </x:c>
      <x:c r="F28" s="1" t="n">
        <x:v>6</x:v>
      </x:c>
      <x:c r="G28" s="1" t="n">
        <x:v>2</x:v>
      </x:c>
      <x:c r="H28" s="1" t="n">
        <x:v>2</x:v>
      </x:c>
      <x:c r="I28" s="1" t="n">
        <x:v>7</x:v>
      </x:c>
      <x:c r="J28" s="1" t="n">
        <x:f>INDEX('평균구간'!$B$2:$B$9,B28)</x:f>
        <x:v>22</x:v>
      </x:c>
      <x:c r="K28" s="1" t="n">
        <x:f>INDEX('평균구간'!$B$2:$B$9,C28)</x:f>
        <x:v>32</x:v>
      </x:c>
      <x:c r="L28" s="1" t="n">
        <x:f>INDEX('평균구간'!$B$2:$B$9,D28)</x:f>
        <x:v>30</x:v>
      </x:c>
      <x:c r="M28" s="1" t="n">
        <x:f>INDEX('평균구간'!$B$2:$B$9,E28)</x:f>
        <x:v>32</x:v>
      </x:c>
      <x:c r="N28" s="1" t="n">
        <x:f>INDEX('평균구간'!$B$2:$B$9,F28)</x:f>
        <x:v>28</x:v>
      </x:c>
      <x:c r="O28" s="1" t="n">
        <x:f>INDEX('평균구간'!$B$2:$B$9,G28)</x:f>
        <x:v>20</x:v>
      </x:c>
      <x:c r="P28" s="1" t="n">
        <x:f>INDEX('평균구간'!$B$2:$B$9,H28)</x:f>
        <x:v>20</x:v>
      </x:c>
      <x:c r="Q28" s="1" t="n">
        <x:f>INDEX('평균구간'!$B$2:$B$9,I28)</x:f>
        <x:v>30</x:v>
      </x:c>
      <x:c r="R28" s="1" t="n">
        <x:f>AVERAGE(J28:Q28)</x:f>
        <x:v>26.75</x:v>
      </x:c>
      <x:c r="S28" s="1"/>
      <x:c r="T28" s="1"/>
      <x:c r="U28" s="1"/>
    </x:row>
    <x:row r="29" ht="23" customHeight="1">
      <x:c r="A29" s="1" t="n">
        <x:v>28</x:v>
      </x:c>
      <x:c r="B29" s="1" t="n">
        <x:v>4</x:v>
      </x:c>
      <x:c r="C29" s="1" t="n">
        <x:v>3</x:v>
      </x:c>
      <x:c r="D29" s="1" t="n">
        <x:v>1</x:v>
      </x:c>
      <x:c r="E29" s="1" t="n">
        <x:v>5</x:v>
      </x:c>
      <x:c r="F29" s="1" t="n">
        <x:v>6</x:v>
      </x:c>
      <x:c r="G29" s="1" t="n">
        <x:v>7</x:v>
      </x:c>
      <x:c r="H29" s="1" t="n">
        <x:v>1</x:v>
      </x:c>
      <x:c r="I29" s="1" t="n">
        <x:v>1</x:v>
      </x:c>
      <x:c r="J29" s="1" t="n">
        <x:f>INDEX('평균구간'!$B$2:$B$9,B29)</x:f>
        <x:v>24</x:v>
      </x:c>
      <x:c r="K29" s="1" t="n">
        <x:f>INDEX('평균구간'!$B$2:$B$9,C29)</x:f>
        <x:v>22</x:v>
      </x:c>
      <x:c r="L29" s="1" t="n">
        <x:f>INDEX('평균구간'!$B$2:$B$9,D29)</x:f>
        <x:v>18</x:v>
      </x:c>
      <x:c r="M29" s="1" t="n">
        <x:f>INDEX('평균구간'!$B$2:$B$9,E29)</x:f>
        <x:v>26</x:v>
      </x:c>
      <x:c r="N29" s="1" t="n">
        <x:f>INDEX('평균구간'!$B$2:$B$9,F29)</x:f>
        <x:v>28</x:v>
      </x:c>
      <x:c r="O29" s="1" t="n">
        <x:f>INDEX('평균구간'!$B$2:$B$9,G29)</x:f>
        <x:v>30</x:v>
      </x:c>
      <x:c r="P29" s="1" t="n">
        <x:f>INDEX('평균구간'!$B$2:$B$9,H29)</x:f>
        <x:v>18</x:v>
      </x:c>
      <x:c r="Q29" s="1" t="n">
        <x:f>INDEX('평균구간'!$B$2:$B$9,I29)</x:f>
        <x:v>18</x:v>
      </x:c>
      <x:c r="R29" s="1" t="n">
        <x:f>AVERAGE(J29:Q29)</x:f>
        <x:v>23</x:v>
      </x:c>
      <x:c r="S29" s="1"/>
      <x:c r="T29" s="1"/>
      <x:c r="U29" s="1"/>
    </x:row>
    <x:row r="30" ht="23" customHeight="1">
      <x:c r="A30" s="1" t="n">
        <x:v>29</x:v>
      </x:c>
      <x:c r="B30" s="1" t="n">
        <x:v>1</x:v>
      </x:c>
      <x:c r="C30" s="1" t="n">
        <x:v>7</x:v>
      </x:c>
      <x:c r="D30" s="1" t="n">
        <x:v>2</x:v>
      </x:c>
      <x:c r="E30" s="1" t="n">
        <x:v>8</x:v>
      </x:c>
      <x:c r="F30" s="1" t="n">
        <x:v>2</x:v>
      </x:c>
      <x:c r="G30" s="1" t="n">
        <x:v>5</x:v>
      </x:c>
      <x:c r="H30" s="1" t="n">
        <x:v>7</x:v>
      </x:c>
      <x:c r="I30" s="1" t="n">
        <x:v>4</x:v>
      </x:c>
      <x:c r="J30" s="1" t="n">
        <x:f>INDEX('평균구간'!$B$2:$B$9,B30)</x:f>
        <x:v>18</x:v>
      </x:c>
      <x:c r="K30" s="1" t="n">
        <x:f>INDEX('평균구간'!$B$2:$B$9,C30)</x:f>
        <x:v>30</x:v>
      </x:c>
      <x:c r="L30" s="1" t="n">
        <x:f>INDEX('평균구간'!$B$2:$B$9,D30)</x:f>
        <x:v>20</x:v>
      </x:c>
      <x:c r="M30" s="1" t="n">
        <x:f>INDEX('평균구간'!$B$2:$B$9,E30)</x:f>
        <x:v>32</x:v>
      </x:c>
      <x:c r="N30" s="1" t="n">
        <x:f>INDEX('평균구간'!$B$2:$B$9,F30)</x:f>
        <x:v>20</x:v>
      </x:c>
      <x:c r="O30" s="1" t="n">
        <x:f>INDEX('평균구간'!$B$2:$B$9,G30)</x:f>
        <x:v>26</x:v>
      </x:c>
      <x:c r="P30" s="1" t="n">
        <x:f>INDEX('평균구간'!$B$2:$B$9,H30)</x:f>
        <x:v>30</x:v>
      </x:c>
      <x:c r="Q30" s="1" t="n">
        <x:f>INDEX('평균구간'!$B$2:$B$9,I30)</x:f>
        <x:v>24</x:v>
      </x:c>
      <x:c r="R30" s="1" t="n">
        <x:f>AVERAGE(J30:Q30)</x:f>
        <x:v>25</x:v>
      </x:c>
      <x:c r="S30" s="1"/>
      <x:c r="T30" s="1"/>
      <x:c r="U30" s="1"/>
    </x:row>
    <x:row r="31" ht="23" customHeight="1">
      <x:c r="A31" s="1" t="n">
        <x:v>30</x:v>
      </x:c>
      <x:c r="B31" s="1" t="n">
        <x:v>1</x:v>
      </x:c>
      <x:c r="C31" s="1" t="n">
        <x:v>4</x:v>
      </x:c>
      <x:c r="D31" s="1" t="n">
        <x:v>4</x:v>
      </x:c>
      <x:c r="E31" s="1" t="n">
        <x:v>4</x:v>
      </x:c>
      <x:c r="F31" s="1" t="n">
        <x:v>6</x:v>
      </x:c>
      <x:c r="G31" s="1" t="n">
        <x:v>5</x:v>
      </x:c>
      <x:c r="H31" s="1" t="n">
        <x:v>4</x:v>
      </x:c>
      <x:c r="I31" s="1" t="n">
        <x:v>3</x:v>
      </x:c>
      <x:c r="J31" s="1" t="n">
        <x:f>INDEX('평균구간'!$B$2:$B$9,B31)</x:f>
        <x:v>18</x:v>
      </x:c>
      <x:c r="K31" s="1" t="n">
        <x:f>INDEX('평균구간'!$B$2:$B$9,C31)</x:f>
        <x:v>24</x:v>
      </x:c>
      <x:c r="L31" s="1" t="n">
        <x:f>INDEX('평균구간'!$B$2:$B$9,D31)</x:f>
        <x:v>24</x:v>
      </x:c>
      <x:c r="M31" s="1" t="n">
        <x:f>INDEX('평균구간'!$B$2:$B$9,E31)</x:f>
        <x:v>24</x:v>
      </x:c>
      <x:c r="N31" s="1" t="n">
        <x:f>INDEX('평균구간'!$B$2:$B$9,F31)</x:f>
        <x:v>28</x:v>
      </x:c>
      <x:c r="O31" s="1" t="n">
        <x:f>INDEX('평균구간'!$B$2:$B$9,G31)</x:f>
        <x:v>26</x:v>
      </x:c>
      <x:c r="P31" s="1" t="n">
        <x:f>INDEX('평균구간'!$B$2:$B$9,H31)</x:f>
        <x:v>24</x:v>
      </x:c>
      <x:c r="Q31" s="1" t="n">
        <x:f>INDEX('평균구간'!$B$2:$B$9,I31)</x:f>
        <x:v>22</x:v>
      </x:c>
      <x:c r="R31" s="1" t="n">
        <x:f>AVERAGE(J31:Q31)</x:f>
        <x:v>23.75</x:v>
      </x:c>
      <x:c r="S31" s="1"/>
      <x:c r="T31" s="1"/>
      <x:c r="U31" s="1"/>
    </x:row>
    <x:row r="32" ht="23" customHeight="1">
      <x:c r="A32" s="1" t="n">
        <x:v>31</x:v>
      </x:c>
      <x:c r="B32" s="1" t="n">
        <x:v>4</x:v>
      </x:c>
      <x:c r="C32" s="1" t="n">
        <x:v>8</x:v>
      </x:c>
      <x:c r="D32" s="1" t="n">
        <x:v>8</x:v>
      </x:c>
      <x:c r="E32" s="1" t="n">
        <x:v>1</x:v>
      </x:c>
      <x:c r="F32" s="1" t="n">
        <x:v>6</x:v>
      </x:c>
      <x:c r="G32" s="1" t="n">
        <x:v>8</x:v>
      </x:c>
      <x:c r="H32" s="1" t="n">
        <x:v>8</x:v>
      </x:c>
      <x:c r="I32" s="1" t="n">
        <x:v>7</x:v>
      </x:c>
      <x:c r="J32" s="1" t="n">
        <x:f>INDEX('평균구간'!$B$2:$B$9,B32)</x:f>
        <x:v>24</x:v>
      </x:c>
      <x:c r="K32" s="1" t="n">
        <x:f>INDEX('평균구간'!$B$2:$B$9,C32)</x:f>
        <x:v>32</x:v>
      </x:c>
      <x:c r="L32" s="1" t="n">
        <x:f>INDEX('평균구간'!$B$2:$B$9,D32)</x:f>
        <x:v>32</x:v>
      </x:c>
      <x:c r="M32" s="1" t="n">
        <x:f>INDEX('평균구간'!$B$2:$B$9,E32)</x:f>
        <x:v>18</x:v>
      </x:c>
      <x:c r="N32" s="1" t="n">
        <x:f>INDEX('평균구간'!$B$2:$B$9,F32)</x:f>
        <x:v>28</x:v>
      </x:c>
      <x:c r="O32" s="1" t="n">
        <x:f>INDEX('평균구간'!$B$2:$B$9,G32)</x:f>
        <x:v>32</x:v>
      </x:c>
      <x:c r="P32" s="1" t="n">
        <x:f>INDEX('평균구간'!$B$2:$B$9,H32)</x:f>
        <x:v>32</x:v>
      </x:c>
      <x:c r="Q32" s="1" t="n">
        <x:f>INDEX('평균구간'!$B$2:$B$9,I32)</x:f>
        <x:v>30</x:v>
      </x:c>
      <x:c r="R32" s="1" t="n">
        <x:f>AVERAGE(J32:Q32)</x:f>
        <x:v>28.5</x:v>
      </x:c>
      <x:c r="S32" s="1"/>
      <x:c r="T32" s="1"/>
      <x:c r="U32" s="1"/>
    </x:row>
    <x:row r="33" ht="23" customHeight="1">
      <x:c r="A33" s="1" t="n">
        <x:v>32</x:v>
      </x:c>
      <x:c r="B33" s="1" t="n">
        <x:v>2</x:v>
      </x:c>
      <x:c r="C33" s="1" t="n">
        <x:v>3</x:v>
      </x:c>
      <x:c r="D33" s="1" t="n">
        <x:v>4</x:v>
      </x:c>
      <x:c r="E33" s="1" t="n">
        <x:v>4</x:v>
      </x:c>
      <x:c r="F33" s="1" t="n">
        <x:v>3</x:v>
      </x:c>
      <x:c r="G33" s="1" t="n">
        <x:v>7</x:v>
      </x:c>
      <x:c r="H33" s="1" t="n">
        <x:v>2</x:v>
      </x:c>
      <x:c r="I33" s="1" t="n">
        <x:v>3</x:v>
      </x:c>
      <x:c r="J33" s="1" t="n">
        <x:f>INDEX('평균구간'!$B$2:$B$9,B33)</x:f>
        <x:v>20</x:v>
      </x:c>
      <x:c r="K33" s="1" t="n">
        <x:f>INDEX('평균구간'!$B$2:$B$9,C33)</x:f>
        <x:v>22</x:v>
      </x:c>
      <x:c r="L33" s="1" t="n">
        <x:f>INDEX('평균구간'!$B$2:$B$9,D33)</x:f>
        <x:v>24</x:v>
      </x:c>
      <x:c r="M33" s="1" t="n">
        <x:f>INDEX('평균구간'!$B$2:$B$9,E33)</x:f>
        <x:v>24</x:v>
      </x:c>
      <x:c r="N33" s="1" t="n">
        <x:f>INDEX('평균구간'!$B$2:$B$9,F33)</x:f>
        <x:v>22</x:v>
      </x:c>
      <x:c r="O33" s="1" t="n">
        <x:f>INDEX('평균구간'!$B$2:$B$9,G33)</x:f>
        <x:v>30</x:v>
      </x:c>
      <x:c r="P33" s="1" t="n">
        <x:f>INDEX('평균구간'!$B$2:$B$9,H33)</x:f>
        <x:v>20</x:v>
      </x:c>
      <x:c r="Q33" s="1" t="n">
        <x:f>INDEX('평균구간'!$B$2:$B$9,I33)</x:f>
        <x:v>22</x:v>
      </x:c>
      <x:c r="R33" s="1" t="n">
        <x:f>AVERAGE(J33:Q33)</x:f>
        <x:v>23</x:v>
      </x:c>
      <x:c r="S33" s="1"/>
      <x:c r="T33" s="1"/>
      <x:c r="U33" s="1"/>
    </x:row>
    <x:row r="34" ht="23" customHeight="1">
      <x:c r="A34" s="1" t="n">
        <x:v>33</x:v>
      </x:c>
      <x:c r="B34" s="1" t="n">
        <x:v>6</x:v>
      </x:c>
      <x:c r="C34" s="1" t="n">
        <x:v>6</x:v>
      </x:c>
      <x:c r="D34" s="1" t="n">
        <x:v>1</x:v>
      </x:c>
      <x:c r="E34" s="1" t="n">
        <x:v>5</x:v>
      </x:c>
      <x:c r="F34" s="1" t="n">
        <x:v>6</x:v>
      </x:c>
      <x:c r="G34" s="1" t="n">
        <x:v>8</x:v>
      </x:c>
      <x:c r="H34" s="1" t="n">
        <x:v>4</x:v>
      </x:c>
      <x:c r="I34" s="1" t="n">
        <x:v>5</x:v>
      </x:c>
      <x:c r="J34" s="1" t="n">
        <x:f>INDEX('평균구간'!$B$2:$B$9,B34)</x:f>
        <x:v>28</x:v>
      </x:c>
      <x:c r="K34" s="1" t="n">
        <x:f>INDEX('평균구간'!$B$2:$B$9,C34)</x:f>
        <x:v>28</x:v>
      </x:c>
      <x:c r="L34" s="1" t="n">
        <x:f>INDEX('평균구간'!$B$2:$B$9,D34)</x:f>
        <x:v>18</x:v>
      </x:c>
      <x:c r="M34" s="1" t="n">
        <x:f>INDEX('평균구간'!$B$2:$B$9,E34)</x:f>
        <x:v>26</x:v>
      </x:c>
      <x:c r="N34" s="1" t="n">
        <x:f>INDEX('평균구간'!$B$2:$B$9,F34)</x:f>
        <x:v>28</x:v>
      </x:c>
      <x:c r="O34" s="1" t="n">
        <x:f>INDEX('평균구간'!$B$2:$B$9,G34)</x:f>
        <x:v>32</x:v>
      </x:c>
      <x:c r="P34" s="1" t="n">
        <x:f>INDEX('평균구간'!$B$2:$B$9,H34)</x:f>
        <x:v>24</x:v>
      </x:c>
      <x:c r="Q34" s="1" t="n">
        <x:f>INDEX('평균구간'!$B$2:$B$9,I34)</x:f>
        <x:v>26</x:v>
      </x:c>
      <x:c r="R34" s="1" t="n">
        <x:f>AVERAGE(J34:Q34)</x:f>
        <x:v>26.25</x:v>
      </x:c>
      <x:c r="S34" s="1"/>
      <x:c r="T34" s="1"/>
      <x:c r="U34" s="1"/>
    </x:row>
    <x:row r="35" ht="23" customHeight="1">
      <x:c r="A35" s="1" t="n">
        <x:v>34</x:v>
      </x:c>
      <x:c r="B35" s="1" t="n">
        <x:v>8</x:v>
      </x:c>
      <x:c r="C35" s="1" t="n">
        <x:v>1</x:v>
      </x:c>
      <x:c r="D35" s="1" t="n">
        <x:v>2</x:v>
      </x:c>
      <x:c r="E35" s="1" t="n">
        <x:v>7</x:v>
      </x:c>
      <x:c r="F35" s="1" t="n">
        <x:v>1</x:v>
      </x:c>
      <x:c r="G35" s="1" t="n">
        <x:v>4</x:v>
      </x:c>
      <x:c r="H35" s="1" t="n">
        <x:v>8</x:v>
      </x:c>
      <x:c r="I35" s="1" t="n">
        <x:v>3</x:v>
      </x:c>
      <x:c r="J35" s="1" t="n">
        <x:f>INDEX('평균구간'!$B$2:$B$9,B35)</x:f>
        <x:v>32</x:v>
      </x:c>
      <x:c r="K35" s="1" t="n">
        <x:f>INDEX('평균구간'!$B$2:$B$9,C35)</x:f>
        <x:v>18</x:v>
      </x:c>
      <x:c r="L35" s="1" t="n">
        <x:f>INDEX('평균구간'!$B$2:$B$9,D35)</x:f>
        <x:v>20</x:v>
      </x:c>
      <x:c r="M35" s="1" t="n">
        <x:f>INDEX('평균구간'!$B$2:$B$9,E35)</x:f>
        <x:v>30</x:v>
      </x:c>
      <x:c r="N35" s="1" t="n">
        <x:f>INDEX('평균구간'!$B$2:$B$9,F35)</x:f>
        <x:v>18</x:v>
      </x:c>
      <x:c r="O35" s="1" t="n">
        <x:f>INDEX('평균구간'!$B$2:$B$9,G35)</x:f>
        <x:v>24</x:v>
      </x:c>
      <x:c r="P35" s="1" t="n">
        <x:f>INDEX('평균구간'!$B$2:$B$9,H35)</x:f>
        <x:v>32</x:v>
      </x:c>
      <x:c r="Q35" s="1" t="n">
        <x:f>INDEX('평균구간'!$B$2:$B$9,I35)</x:f>
        <x:v>22</x:v>
      </x:c>
      <x:c r="R35" s="1" t="n">
        <x:f>AVERAGE(J35:Q35)</x:f>
        <x:v>24.5</x:v>
      </x:c>
      <x:c r="S35" s="1"/>
      <x:c r="T35" s="1"/>
      <x:c r="U35" s="1"/>
    </x:row>
    <x:row r="36" ht="23" customHeight="1">
      <x:c r="A36" s="1" t="n">
        <x:v>35</x:v>
      </x:c>
      <x:c r="B36" s="1" t="n">
        <x:v>3</x:v>
      </x:c>
      <x:c r="C36" s="1" t="n">
        <x:v>4</x:v>
      </x:c>
      <x:c r="D36" s="1" t="n">
        <x:v>2</x:v>
      </x:c>
      <x:c r="E36" s="1" t="n">
        <x:v>2</x:v>
      </x:c>
      <x:c r="F36" s="1" t="n">
        <x:v>5</x:v>
      </x:c>
      <x:c r="G36" s="1" t="n">
        <x:v>6</x:v>
      </x:c>
      <x:c r="H36" s="1" t="n">
        <x:v>3</x:v>
      </x:c>
      <x:c r="I36" s="1" t="n">
        <x:v>8</x:v>
      </x:c>
      <x:c r="J36" s="1" t="n">
        <x:f>INDEX('평균구간'!$B$2:$B$9,B36)</x:f>
        <x:v>22</x:v>
      </x:c>
      <x:c r="K36" s="1" t="n">
        <x:f>INDEX('평균구간'!$B$2:$B$9,C36)</x:f>
        <x:v>24</x:v>
      </x:c>
      <x:c r="L36" s="1" t="n">
        <x:f>INDEX('평균구간'!$B$2:$B$9,D36)</x:f>
        <x:v>20</x:v>
      </x:c>
      <x:c r="M36" s="1" t="n">
        <x:f>INDEX('평균구간'!$B$2:$B$9,E36)</x:f>
        <x:v>20</x:v>
      </x:c>
      <x:c r="N36" s="1" t="n">
        <x:f>INDEX('평균구간'!$B$2:$B$9,F36)</x:f>
        <x:v>26</x:v>
      </x:c>
      <x:c r="O36" s="1" t="n">
        <x:f>INDEX('평균구간'!$B$2:$B$9,G36)</x:f>
        <x:v>28</x:v>
      </x:c>
      <x:c r="P36" s="1" t="n">
        <x:f>INDEX('평균구간'!$B$2:$B$9,H36)</x:f>
        <x:v>22</x:v>
      </x:c>
      <x:c r="Q36" s="1" t="n">
        <x:f>INDEX('평균구간'!$B$2:$B$9,I36)</x:f>
        <x:v>32</x:v>
      </x:c>
      <x:c r="R36" s="1" t="n">
        <x:f>AVERAGE(J36:Q36)</x:f>
        <x:v>24.25</x:v>
      </x:c>
      <x:c r="S36" s="1"/>
      <x:c r="T36" s="1"/>
      <x:c r="U36" s="1"/>
    </x:row>
    <x:row r="37" ht="23" customHeight="1">
      <x:c r="A37" s="1" t="n">
        <x:v>36</x:v>
      </x:c>
      <x:c r="B37" s="1" t="n">
        <x:v>6</x:v>
      </x:c>
      <x:c r="C37" s="1" t="n">
        <x:v>1</x:v>
      </x:c>
      <x:c r="D37" s="1" t="n">
        <x:v>8</x:v>
      </x:c>
      <x:c r="E37" s="1" t="n">
        <x:v>1</x:v>
      </x:c>
      <x:c r="F37" s="1" t="n">
        <x:v>6</x:v>
      </x:c>
      <x:c r="G37" s="1" t="n">
        <x:v>4</x:v>
      </x:c>
      <x:c r="H37" s="1" t="n">
        <x:v>3</x:v>
      </x:c>
      <x:c r="I37" s="1" t="n">
        <x:v>1</x:v>
      </x:c>
      <x:c r="J37" s="1" t="n">
        <x:f>INDEX('평균구간'!$B$2:$B$9,B37)</x:f>
        <x:v>28</x:v>
      </x:c>
      <x:c r="K37" s="1" t="n">
        <x:f>INDEX('평균구간'!$B$2:$B$9,C37)</x:f>
        <x:v>18</x:v>
      </x:c>
      <x:c r="L37" s="1" t="n">
        <x:f>INDEX('평균구간'!$B$2:$B$9,D37)</x:f>
        <x:v>32</x:v>
      </x:c>
      <x:c r="M37" s="1" t="n">
        <x:f>INDEX('평균구간'!$B$2:$B$9,E37)</x:f>
        <x:v>18</x:v>
      </x:c>
      <x:c r="N37" s="1" t="n">
        <x:f>INDEX('평균구간'!$B$2:$B$9,F37)</x:f>
        <x:v>28</x:v>
      </x:c>
      <x:c r="O37" s="1" t="n">
        <x:f>INDEX('평균구간'!$B$2:$B$9,G37)</x:f>
        <x:v>24</x:v>
      </x:c>
      <x:c r="P37" s="1" t="n">
        <x:f>INDEX('평균구간'!$B$2:$B$9,H37)</x:f>
        <x:v>22</x:v>
      </x:c>
      <x:c r="Q37" s="1" t="n">
        <x:f>INDEX('평균구간'!$B$2:$B$9,I37)</x:f>
        <x:v>18</x:v>
      </x:c>
      <x:c r="R37" s="1" t="n">
        <x:f>AVERAGE(J37:Q37)</x:f>
        <x:v>23.5</x:v>
      </x:c>
      <x:c r="S37" s="1"/>
      <x:c r="T37" s="1"/>
      <x:c r="U37" s="1"/>
    </x:row>
    <x:row r="38" ht="23" customHeight="1">
      <x:c r="A38" s="1" t="n">
        <x:v>37</x:v>
      </x:c>
      <x:c r="B38" s="1" t="n">
        <x:v>1</x:v>
      </x:c>
      <x:c r="C38" s="1" t="n">
        <x:v>1</x:v>
      </x:c>
      <x:c r="D38" s="1" t="n">
        <x:v>2</x:v>
      </x:c>
      <x:c r="E38" s="1" t="n">
        <x:v>6</x:v>
      </x:c>
      <x:c r="F38" s="1" t="n">
        <x:v>3</x:v>
      </x:c>
      <x:c r="G38" s="1" t="n">
        <x:v>7</x:v>
      </x:c>
      <x:c r="H38" s="1" t="n">
        <x:v>3</x:v>
      </x:c>
      <x:c r="I38" s="1" t="n">
        <x:v>3</x:v>
      </x:c>
      <x:c r="J38" s="1" t="n">
        <x:f>INDEX('평균구간'!$B$2:$B$9,B38)</x:f>
        <x:v>18</x:v>
      </x:c>
      <x:c r="K38" s="1" t="n">
        <x:f>INDEX('평균구간'!$B$2:$B$9,C38)</x:f>
        <x:v>18</x:v>
      </x:c>
      <x:c r="L38" s="1" t="n">
        <x:f>INDEX('평균구간'!$B$2:$B$9,D38)</x:f>
        <x:v>20</x:v>
      </x:c>
      <x:c r="M38" s="1" t="n">
        <x:f>INDEX('평균구간'!$B$2:$B$9,E38)</x:f>
        <x:v>28</x:v>
      </x:c>
      <x:c r="N38" s="1" t="n">
        <x:f>INDEX('평균구간'!$B$2:$B$9,F38)</x:f>
        <x:v>22</x:v>
      </x:c>
      <x:c r="O38" s="1" t="n">
        <x:f>INDEX('평균구간'!$B$2:$B$9,G38)</x:f>
        <x:v>30</x:v>
      </x:c>
      <x:c r="P38" s="1" t="n">
        <x:f>INDEX('평균구간'!$B$2:$B$9,H38)</x:f>
        <x:v>22</x:v>
      </x:c>
      <x:c r="Q38" s="1" t="n">
        <x:f>INDEX('평균구간'!$B$2:$B$9,I38)</x:f>
        <x:v>22</x:v>
      </x:c>
      <x:c r="R38" s="1" t="n">
        <x:f>AVERAGE(J38:Q38)</x:f>
        <x:v>22.5</x:v>
      </x:c>
      <x:c r="S38" s="1"/>
      <x:c r="T38" s="1"/>
      <x:c r="U38" s="1"/>
    </x:row>
    <x:row r="39" ht="23" customHeight="1">
      <x:c r="A39" s="1" t="n">
        <x:v>38</x:v>
      </x:c>
      <x:c r="B39" s="1" t="n">
        <x:v>1</x:v>
      </x:c>
      <x:c r="C39" s="1" t="n">
        <x:v>8</x:v>
      </x:c>
      <x:c r="D39" s="1" t="n">
        <x:v>1</x:v>
      </x:c>
      <x:c r="E39" s="1" t="n">
        <x:v>2</x:v>
      </x:c>
      <x:c r="F39" s="1" t="n">
        <x:v>6</x:v>
      </x:c>
      <x:c r="G39" s="1" t="n">
        <x:v>2</x:v>
      </x:c>
      <x:c r="H39" s="1" t="n">
        <x:v>4</x:v>
      </x:c>
      <x:c r="I39" s="1" t="n">
        <x:v>7</x:v>
      </x:c>
      <x:c r="J39" s="1" t="n">
        <x:f>INDEX('평균구간'!$B$2:$B$9,B39)</x:f>
        <x:v>18</x:v>
      </x:c>
      <x:c r="K39" s="1" t="n">
        <x:f>INDEX('평균구간'!$B$2:$B$9,C39)</x:f>
        <x:v>32</x:v>
      </x:c>
      <x:c r="L39" s="1" t="n">
        <x:f>INDEX('평균구간'!$B$2:$B$9,D39)</x:f>
        <x:v>18</x:v>
      </x:c>
      <x:c r="M39" s="1" t="n">
        <x:f>INDEX('평균구간'!$B$2:$B$9,E39)</x:f>
        <x:v>20</x:v>
      </x:c>
      <x:c r="N39" s="1" t="n">
        <x:f>INDEX('평균구간'!$B$2:$B$9,F39)</x:f>
        <x:v>28</x:v>
      </x:c>
      <x:c r="O39" s="1" t="n">
        <x:f>INDEX('평균구간'!$B$2:$B$9,G39)</x:f>
        <x:v>20</x:v>
      </x:c>
      <x:c r="P39" s="1" t="n">
        <x:f>INDEX('평균구간'!$B$2:$B$9,H39)</x:f>
        <x:v>24</x:v>
      </x:c>
      <x:c r="Q39" s="1" t="n">
        <x:f>INDEX('평균구간'!$B$2:$B$9,I39)</x:f>
        <x:v>30</x:v>
      </x:c>
      <x:c r="R39" s="1" t="n">
        <x:f>AVERAGE(J39:Q39)</x:f>
        <x:v>23.75</x:v>
      </x:c>
      <x:c r="S39" s="1"/>
      <x:c r="T39" s="1"/>
      <x:c r="U39" s="1"/>
    </x:row>
    <x:row r="40" ht="23" customHeight="1">
      <x:c r="A40" s="1" t="n">
        <x:v>39</x:v>
      </x:c>
      <x:c r="B40" s="1" t="n">
        <x:v>2</x:v>
      </x:c>
      <x:c r="C40" s="1" t="n">
        <x:v>5</x:v>
      </x:c>
      <x:c r="D40" s="1" t="n">
        <x:v>3</x:v>
      </x:c>
      <x:c r="E40" s="1" t="n">
        <x:v>8</x:v>
      </x:c>
      <x:c r="F40" s="1" t="n">
        <x:v>3</x:v>
      </x:c>
      <x:c r="G40" s="1" t="n">
        <x:v>6</x:v>
      </x:c>
      <x:c r="H40" s="1" t="n">
        <x:v>3</x:v>
      </x:c>
      <x:c r="I40" s="1" t="n">
        <x:v>3</x:v>
      </x:c>
      <x:c r="J40" s="1" t="n">
        <x:f>INDEX('평균구간'!$B$2:$B$9,B40)</x:f>
        <x:v>20</x:v>
      </x:c>
      <x:c r="K40" s="1" t="n">
        <x:f>INDEX('평균구간'!$B$2:$B$9,C40)</x:f>
        <x:v>26</x:v>
      </x:c>
      <x:c r="L40" s="1" t="n">
        <x:f>INDEX('평균구간'!$B$2:$B$9,D40)</x:f>
        <x:v>22</x:v>
      </x:c>
      <x:c r="M40" s="1" t="n">
        <x:f>INDEX('평균구간'!$B$2:$B$9,E40)</x:f>
        <x:v>32</x:v>
      </x:c>
      <x:c r="N40" s="1" t="n">
        <x:f>INDEX('평균구간'!$B$2:$B$9,F40)</x:f>
        <x:v>22</x:v>
      </x:c>
      <x:c r="O40" s="1" t="n">
        <x:f>INDEX('평균구간'!$B$2:$B$9,G40)</x:f>
        <x:v>28</x:v>
      </x:c>
      <x:c r="P40" s="1" t="n">
        <x:f>INDEX('평균구간'!$B$2:$B$9,H40)</x:f>
        <x:v>22</x:v>
      </x:c>
      <x:c r="Q40" s="1" t="n">
        <x:f>INDEX('평균구간'!$B$2:$B$9,I40)</x:f>
        <x:v>22</x:v>
      </x:c>
      <x:c r="R40" s="1" t="n">
        <x:f>AVERAGE(J40:Q40)</x:f>
        <x:v>24.25</x:v>
      </x:c>
      <x:c r="S40" s="1"/>
      <x:c r="T40" s="1"/>
      <x:c r="U40" s="1"/>
    </x:row>
    <x:row r="41" ht="23" customHeight="1">
      <x:c r="A41" s="1" t="n">
        <x:v>40</x:v>
      </x:c>
      <x:c r="B41" s="1" t="n">
        <x:v>6</x:v>
      </x:c>
      <x:c r="C41" s="1" t="n">
        <x:v>6</x:v>
      </x:c>
      <x:c r="D41" s="1" t="n">
        <x:v>4</x:v>
      </x:c>
      <x:c r="E41" s="1" t="n">
        <x:v>2</x:v>
      </x:c>
      <x:c r="F41" s="1" t="n">
        <x:v>6</x:v>
      </x:c>
      <x:c r="G41" s="1" t="n">
        <x:v>4</x:v>
      </x:c>
      <x:c r="H41" s="1" t="n">
        <x:v>6</x:v>
      </x:c>
      <x:c r="I41" s="1" t="n">
        <x:v>1</x:v>
      </x:c>
      <x:c r="J41" s="1" t="n">
        <x:f>INDEX('평균구간'!$B$2:$B$9,B41)</x:f>
        <x:v>28</x:v>
      </x:c>
      <x:c r="K41" s="1" t="n">
        <x:f>INDEX('평균구간'!$B$2:$B$9,C41)</x:f>
        <x:v>28</x:v>
      </x:c>
      <x:c r="L41" s="1" t="n">
        <x:f>INDEX('평균구간'!$B$2:$B$9,D41)</x:f>
        <x:v>24</x:v>
      </x:c>
      <x:c r="M41" s="1" t="n">
        <x:f>INDEX('평균구간'!$B$2:$B$9,E41)</x:f>
        <x:v>20</x:v>
      </x:c>
      <x:c r="N41" s="1" t="n">
        <x:f>INDEX('평균구간'!$B$2:$B$9,F41)</x:f>
        <x:v>28</x:v>
      </x:c>
      <x:c r="O41" s="1" t="n">
        <x:f>INDEX('평균구간'!$B$2:$B$9,G41)</x:f>
        <x:v>24</x:v>
      </x:c>
      <x:c r="P41" s="1" t="n">
        <x:f>INDEX('평균구간'!$B$2:$B$9,H41)</x:f>
        <x:v>28</x:v>
      </x:c>
      <x:c r="Q41" s="1" t="n">
        <x:f>INDEX('평균구간'!$B$2:$B$9,I41)</x:f>
        <x:v>18</x:v>
      </x:c>
      <x:c r="R41" s="1" t="n">
        <x:f>AVERAGE(J41:Q41)</x:f>
        <x:v>24.75</x:v>
      </x:c>
      <x:c r="S41" s="1"/>
      <x:c r="T41" s="1"/>
      <x:c r="U41" s="1"/>
    </x:row>
    <x:row r="42" ht="23" customHeight="1">
      <x:c r="A42" s="1" t="n">
        <x:v>41</x:v>
      </x:c>
      <x:c r="B42" s="1" t="n">
        <x:v>2</x:v>
      </x:c>
      <x:c r="C42" s="1" t="n">
        <x:v>7</x:v>
      </x:c>
      <x:c r="D42" s="1" t="n">
        <x:v>5</x:v>
      </x:c>
      <x:c r="E42" s="1" t="n">
        <x:v>4</x:v>
      </x:c>
      <x:c r="F42" s="1" t="n">
        <x:v>7</x:v>
      </x:c>
      <x:c r="G42" s="1" t="n">
        <x:v>1</x:v>
      </x:c>
      <x:c r="H42" s="1" t="n">
        <x:v>8</x:v>
      </x:c>
      <x:c r="I42" s="1" t="n">
        <x:v>3</x:v>
      </x:c>
      <x:c r="J42" s="1" t="n">
        <x:f>INDEX('평균구간'!$B$2:$B$9,B42)</x:f>
        <x:v>20</x:v>
      </x:c>
      <x:c r="K42" s="1" t="n">
        <x:f>INDEX('평균구간'!$B$2:$B$9,C42)</x:f>
        <x:v>30</x:v>
      </x:c>
      <x:c r="L42" s="1" t="n">
        <x:f>INDEX('평균구간'!$B$2:$B$9,D42)</x:f>
        <x:v>26</x:v>
      </x:c>
      <x:c r="M42" s="1" t="n">
        <x:f>INDEX('평균구간'!$B$2:$B$9,E42)</x:f>
        <x:v>24</x:v>
      </x:c>
      <x:c r="N42" s="1" t="n">
        <x:f>INDEX('평균구간'!$B$2:$B$9,F42)</x:f>
        <x:v>30</x:v>
      </x:c>
      <x:c r="O42" s="1" t="n">
        <x:f>INDEX('평균구간'!$B$2:$B$9,G42)</x:f>
        <x:v>18</x:v>
      </x:c>
      <x:c r="P42" s="1" t="n">
        <x:f>INDEX('평균구간'!$B$2:$B$9,H42)</x:f>
        <x:v>32</x:v>
      </x:c>
      <x:c r="Q42" s="1" t="n">
        <x:f>INDEX('평균구간'!$B$2:$B$9,I42)</x:f>
        <x:v>22</x:v>
      </x:c>
      <x:c r="R42" s="1" t="n">
        <x:f>AVERAGE(J42:Q42)</x:f>
        <x:v>25.25</x:v>
      </x:c>
      <x:c r="S42" s="1"/>
      <x:c r="T42" s="1"/>
      <x:c r="U42" s="1"/>
    </x:row>
    <x:row r="43" ht="23" customHeight="1">
      <x:c r="A43" s="1" t="n">
        <x:v>42</x:v>
      </x:c>
      <x:c r="B43" s="1" t="n">
        <x:v>6</x:v>
      </x:c>
      <x:c r="C43" s="1" t="n">
        <x:v>3</x:v>
      </x:c>
      <x:c r="D43" s="1" t="n">
        <x:v>7</x:v>
      </x:c>
      <x:c r="E43" s="1" t="n">
        <x:v>6</x:v>
      </x:c>
      <x:c r="F43" s="1" t="n">
        <x:v>2</x:v>
      </x:c>
      <x:c r="G43" s="1" t="n">
        <x:v>7</x:v>
      </x:c>
      <x:c r="H43" s="1" t="n">
        <x:v>5</x:v>
      </x:c>
      <x:c r="I43" s="1" t="n">
        <x:v>8</x:v>
      </x:c>
      <x:c r="J43" s="1" t="n">
        <x:f>INDEX('평균구간'!$B$2:$B$9,B43)</x:f>
        <x:v>28</x:v>
      </x:c>
      <x:c r="K43" s="1" t="n">
        <x:f>INDEX('평균구간'!$B$2:$B$9,C43)</x:f>
        <x:v>22</x:v>
      </x:c>
      <x:c r="L43" s="1" t="n">
        <x:f>INDEX('평균구간'!$B$2:$B$9,D43)</x:f>
        <x:v>30</x:v>
      </x:c>
      <x:c r="M43" s="1" t="n">
        <x:f>INDEX('평균구간'!$B$2:$B$9,E43)</x:f>
        <x:v>28</x:v>
      </x:c>
      <x:c r="N43" s="1" t="n">
        <x:f>INDEX('평균구간'!$B$2:$B$9,F43)</x:f>
        <x:v>20</x:v>
      </x:c>
      <x:c r="O43" s="1" t="n">
        <x:f>INDEX('평균구간'!$B$2:$B$9,G43)</x:f>
        <x:v>30</x:v>
      </x:c>
      <x:c r="P43" s="1" t="n">
        <x:f>INDEX('평균구간'!$B$2:$B$9,H43)</x:f>
        <x:v>26</x:v>
      </x:c>
      <x:c r="Q43" s="1" t="n">
        <x:f>INDEX('평균구간'!$B$2:$B$9,I43)</x:f>
        <x:v>32</x:v>
      </x:c>
      <x:c r="R43" s="1" t="n">
        <x:f>AVERAGE(J43:Q43)</x:f>
        <x:v>27</x:v>
      </x:c>
      <x:c r="S43" s="1"/>
      <x:c r="T43" s="1"/>
      <x:c r="U43" s="1"/>
    </x:row>
    <x:row r="44" ht="23" customHeight="1">
      <x:c r="A44" s="1" t="n">
        <x:v>43</x:v>
      </x:c>
      <x:c r="B44" s="1" t="n">
        <x:v>1</x:v>
      </x:c>
      <x:c r="C44" s="1" t="n">
        <x:v>8</x:v>
      </x:c>
      <x:c r="D44" s="1" t="n">
        <x:v>1</x:v>
      </x:c>
      <x:c r="E44" s="1" t="n">
        <x:v>6</x:v>
      </x:c>
      <x:c r="F44" s="1" t="n">
        <x:v>5</x:v>
      </x:c>
      <x:c r="G44" s="1" t="n">
        <x:v>3</x:v>
      </x:c>
      <x:c r="H44" s="1" t="n">
        <x:v>2</x:v>
      </x:c>
      <x:c r="I44" s="1" t="n">
        <x:v>4</x:v>
      </x:c>
      <x:c r="J44" s="1" t="n">
        <x:f>INDEX('평균구간'!$B$2:$B$9,B44)</x:f>
        <x:v>18</x:v>
      </x:c>
      <x:c r="K44" s="1" t="n">
        <x:f>INDEX('평균구간'!$B$2:$B$9,C44)</x:f>
        <x:v>32</x:v>
      </x:c>
      <x:c r="L44" s="1" t="n">
        <x:f>INDEX('평균구간'!$B$2:$B$9,D44)</x:f>
        <x:v>18</x:v>
      </x:c>
      <x:c r="M44" s="1" t="n">
        <x:f>INDEX('평균구간'!$B$2:$B$9,E44)</x:f>
        <x:v>28</x:v>
      </x:c>
      <x:c r="N44" s="1" t="n">
        <x:f>INDEX('평균구간'!$B$2:$B$9,F44)</x:f>
        <x:v>26</x:v>
      </x:c>
      <x:c r="O44" s="1" t="n">
        <x:f>INDEX('평균구간'!$B$2:$B$9,G44)</x:f>
        <x:v>22</x:v>
      </x:c>
      <x:c r="P44" s="1" t="n">
        <x:f>INDEX('평균구간'!$B$2:$B$9,H44)</x:f>
        <x:v>20</x:v>
      </x:c>
      <x:c r="Q44" s="1" t="n">
        <x:f>INDEX('평균구간'!$B$2:$B$9,I44)</x:f>
        <x:v>24</x:v>
      </x:c>
      <x:c r="R44" s="1" t="n">
        <x:f>AVERAGE(J44:Q44)</x:f>
        <x:v>23.5</x:v>
      </x:c>
      <x:c r="S44" s="1"/>
      <x:c r="T44" s="1"/>
      <x:c r="U44" s="1"/>
    </x:row>
    <x:row r="45" ht="23" customHeight="1">
      <x:c r="A45" s="1" t="n">
        <x:v>44</x:v>
      </x:c>
      <x:c r="B45" s="1" t="n">
        <x:v>5</x:v>
      </x:c>
      <x:c r="C45" s="1" t="n">
        <x:v>4</x:v>
      </x:c>
      <x:c r="D45" s="1" t="n">
        <x:v>8</x:v>
      </x:c>
      <x:c r="E45" s="1" t="n">
        <x:v>7</x:v>
      </x:c>
      <x:c r="F45" s="1" t="n">
        <x:v>5</x:v>
      </x:c>
      <x:c r="G45" s="1" t="n">
        <x:v>8</x:v>
      </x:c>
      <x:c r="H45" s="1" t="n">
        <x:v>1</x:v>
      </x:c>
      <x:c r="I45" s="1" t="n">
        <x:v>2</x:v>
      </x:c>
      <x:c r="J45" s="1" t="n">
        <x:f>INDEX('평균구간'!$B$2:$B$9,B45)</x:f>
        <x:v>26</x:v>
      </x:c>
      <x:c r="K45" s="1" t="n">
        <x:f>INDEX('평균구간'!$B$2:$B$9,C45)</x:f>
        <x:v>24</x:v>
      </x:c>
      <x:c r="L45" s="1" t="n">
        <x:f>INDEX('평균구간'!$B$2:$B$9,D45)</x:f>
        <x:v>32</x:v>
      </x:c>
      <x:c r="M45" s="1" t="n">
        <x:f>INDEX('평균구간'!$B$2:$B$9,E45)</x:f>
        <x:v>30</x:v>
      </x:c>
      <x:c r="N45" s="1" t="n">
        <x:f>INDEX('평균구간'!$B$2:$B$9,F45)</x:f>
        <x:v>26</x:v>
      </x:c>
      <x:c r="O45" s="1" t="n">
        <x:f>INDEX('평균구간'!$B$2:$B$9,G45)</x:f>
        <x:v>32</x:v>
      </x:c>
      <x:c r="P45" s="1" t="n">
        <x:f>INDEX('평균구간'!$B$2:$B$9,H45)</x:f>
        <x:v>18</x:v>
      </x:c>
      <x:c r="Q45" s="1" t="n">
        <x:f>INDEX('평균구간'!$B$2:$B$9,I45)</x:f>
        <x:v>20</x:v>
      </x:c>
      <x:c r="R45" s="1" t="n">
        <x:f>AVERAGE(J45:Q45)</x:f>
        <x:v>26</x:v>
      </x:c>
      <x:c r="S45" s="1"/>
      <x:c r="T45" s="1"/>
      <x:c r="U45" s="1"/>
    </x:row>
    <x:row r="46" ht="23" customHeight="1">
      <x:c r="A46" s="1" t="n">
        <x:v>45</x:v>
      </x:c>
      <x:c r="B46" s="1" t="n">
        <x:v>3</x:v>
      </x:c>
      <x:c r="C46" s="1" t="n">
        <x:v>2</x:v>
      </x:c>
      <x:c r="D46" s="1" t="n">
        <x:v>1</x:v>
      </x:c>
      <x:c r="E46" s="1" t="n">
        <x:v>3</x:v>
      </x:c>
      <x:c r="F46" s="1" t="n">
        <x:v>8</x:v>
      </x:c>
      <x:c r="G46" s="1" t="n">
        <x:v>7</x:v>
      </x:c>
      <x:c r="H46" s="1" t="n">
        <x:v>4</x:v>
      </x:c>
      <x:c r="I46" s="1" t="n">
        <x:v>5</x:v>
      </x:c>
      <x:c r="J46" s="1" t="n">
        <x:f>INDEX('평균구간'!$B$2:$B$9,B46)</x:f>
        <x:v>22</x:v>
      </x:c>
      <x:c r="K46" s="1" t="n">
        <x:f>INDEX('평균구간'!$B$2:$B$9,C46)</x:f>
        <x:v>20</x:v>
      </x:c>
      <x:c r="L46" s="1" t="n">
        <x:f>INDEX('평균구간'!$B$2:$B$9,D46)</x:f>
        <x:v>18</x:v>
      </x:c>
      <x:c r="M46" s="1" t="n">
        <x:f>INDEX('평균구간'!$B$2:$B$9,E46)</x:f>
        <x:v>22</x:v>
      </x:c>
      <x:c r="N46" s="1" t="n">
        <x:f>INDEX('평균구간'!$B$2:$B$9,F46)</x:f>
        <x:v>32</x:v>
      </x:c>
      <x:c r="O46" s="1" t="n">
        <x:f>INDEX('평균구간'!$B$2:$B$9,G46)</x:f>
        <x:v>30</x:v>
      </x:c>
      <x:c r="P46" s="1" t="n">
        <x:f>INDEX('평균구간'!$B$2:$B$9,H46)</x:f>
        <x:v>24</x:v>
      </x:c>
      <x:c r="Q46" s="1" t="n">
        <x:f>INDEX('평균구간'!$B$2:$B$9,I46)</x:f>
        <x:v>26</x:v>
      </x:c>
      <x:c r="R46" s="1" t="n">
        <x:f>AVERAGE(J46:Q46)</x:f>
        <x:v>24.25</x:v>
      </x:c>
      <x:c r="S46" s="1"/>
      <x:c r="T46" s="1"/>
      <x:c r="U46" s="1"/>
    </x:row>
    <x:row r="47" ht="23" customHeight="1">
      <x:c r="A47" s="1" t="n">
        <x:v>46</x:v>
      </x:c>
      <x:c r="B47" s="1" t="n">
        <x:v>3</x:v>
      </x:c>
      <x:c r="C47" s="1" t="n">
        <x:v>3</x:v>
      </x:c>
      <x:c r="D47" s="1" t="n">
        <x:v>8</x:v>
      </x:c>
      <x:c r="E47" s="1" t="n">
        <x:v>1</x:v>
      </x:c>
      <x:c r="F47" s="1" t="n">
        <x:v>2</x:v>
      </x:c>
      <x:c r="G47" s="1" t="n">
        <x:v>2</x:v>
      </x:c>
      <x:c r="H47" s="1" t="n">
        <x:v>8</x:v>
      </x:c>
      <x:c r="I47" s="1" t="n">
        <x:v>3</x:v>
      </x:c>
      <x:c r="J47" s="1" t="n">
        <x:f>INDEX('평균구간'!$B$2:$B$9,B47)</x:f>
        <x:v>22</x:v>
      </x:c>
      <x:c r="K47" s="1" t="n">
        <x:f>INDEX('평균구간'!$B$2:$B$9,C47)</x:f>
        <x:v>22</x:v>
      </x:c>
      <x:c r="L47" s="1" t="n">
        <x:f>INDEX('평균구간'!$B$2:$B$9,D47)</x:f>
        <x:v>32</x:v>
      </x:c>
      <x:c r="M47" s="1" t="n">
        <x:f>INDEX('평균구간'!$B$2:$B$9,E47)</x:f>
        <x:v>18</x:v>
      </x:c>
      <x:c r="N47" s="1" t="n">
        <x:f>INDEX('평균구간'!$B$2:$B$9,F47)</x:f>
        <x:v>20</x:v>
      </x:c>
      <x:c r="O47" s="1" t="n">
        <x:f>INDEX('평균구간'!$B$2:$B$9,G47)</x:f>
        <x:v>20</x:v>
      </x:c>
      <x:c r="P47" s="1" t="n">
        <x:f>INDEX('평균구간'!$B$2:$B$9,H47)</x:f>
        <x:v>32</x:v>
      </x:c>
      <x:c r="Q47" s="1" t="n">
        <x:f>INDEX('평균구간'!$B$2:$B$9,I47)</x:f>
        <x:v>22</x:v>
      </x:c>
      <x:c r="R47" s="1" t="n">
        <x:f>AVERAGE(J47:Q47)</x:f>
        <x:v>23.5</x:v>
      </x:c>
      <x:c r="S47" s="1"/>
      <x:c r="T47" s="1"/>
      <x:c r="U47" s="1"/>
    </x:row>
    <x:row r="48" ht="23" customHeight="1">
      <x:c r="A48" s="1" t="n">
        <x:v>47</x:v>
      </x:c>
      <x:c r="B48" s="1" t="n">
        <x:v>5</x:v>
      </x:c>
      <x:c r="C48" s="1" t="n">
        <x:v>8</x:v>
      </x:c>
      <x:c r="D48" s="1" t="n">
        <x:v>6</x:v>
      </x:c>
      <x:c r="E48" s="1" t="n">
        <x:v>3</x:v>
      </x:c>
      <x:c r="F48" s="1" t="n">
        <x:v>3</x:v>
      </x:c>
      <x:c r="G48" s="1" t="n">
        <x:v>6</x:v>
      </x:c>
      <x:c r="H48" s="1" t="n">
        <x:v>6</x:v>
      </x:c>
      <x:c r="I48" s="1" t="n">
        <x:v>3</x:v>
      </x:c>
      <x:c r="J48" s="1" t="n">
        <x:f>INDEX('평균구간'!$B$2:$B$9,B48)</x:f>
        <x:v>26</x:v>
      </x:c>
      <x:c r="K48" s="1" t="n">
        <x:f>INDEX('평균구간'!$B$2:$B$9,C48)</x:f>
        <x:v>32</x:v>
      </x:c>
      <x:c r="L48" s="1" t="n">
        <x:f>INDEX('평균구간'!$B$2:$B$9,D48)</x:f>
        <x:v>28</x:v>
      </x:c>
      <x:c r="M48" s="1" t="n">
        <x:f>INDEX('평균구간'!$B$2:$B$9,E48)</x:f>
        <x:v>22</x:v>
      </x:c>
      <x:c r="N48" s="1" t="n">
        <x:f>INDEX('평균구간'!$B$2:$B$9,F48)</x:f>
        <x:v>22</x:v>
      </x:c>
      <x:c r="O48" s="1" t="n">
        <x:f>INDEX('평균구간'!$B$2:$B$9,G48)</x:f>
        <x:v>28</x:v>
      </x:c>
      <x:c r="P48" s="1" t="n">
        <x:f>INDEX('평균구간'!$B$2:$B$9,H48)</x:f>
        <x:v>28</x:v>
      </x:c>
      <x:c r="Q48" s="1" t="n">
        <x:f>INDEX('평균구간'!$B$2:$B$9,I48)</x:f>
        <x:v>22</x:v>
      </x:c>
      <x:c r="R48" s="1" t="n">
        <x:f>AVERAGE(J48:Q48)</x:f>
        <x:v>26</x:v>
      </x:c>
      <x:c r="S48" s="1"/>
      <x:c r="T48" s="1"/>
      <x:c r="U48" s="1"/>
    </x:row>
    <x:row r="49" ht="23" customHeight="1">
      <x:c r="A49" s="1" t="n">
        <x:v>48</x:v>
      </x:c>
      <x:c r="B49" s="1" t="n">
        <x:v>6</x:v>
      </x:c>
      <x:c r="C49" s="1" t="n">
        <x:v>1</x:v>
      </x:c>
      <x:c r="D49" s="1" t="n">
        <x:v>3</x:v>
      </x:c>
      <x:c r="E49" s="1" t="n">
        <x:v>5</x:v>
      </x:c>
      <x:c r="F49" s="1" t="n">
        <x:v>5</x:v>
      </x:c>
      <x:c r="G49" s="1" t="n">
        <x:v>7</x:v>
      </x:c>
      <x:c r="H49" s="1" t="n">
        <x:v>2</x:v>
      </x:c>
      <x:c r="I49" s="1" t="n">
        <x:v>2</x:v>
      </x:c>
      <x:c r="J49" s="1" t="n">
        <x:f>INDEX('평균구간'!$B$2:$B$9,B49)</x:f>
        <x:v>28</x:v>
      </x:c>
      <x:c r="K49" s="1" t="n">
        <x:f>INDEX('평균구간'!$B$2:$B$9,C49)</x:f>
        <x:v>18</x:v>
      </x:c>
      <x:c r="L49" s="1" t="n">
        <x:f>INDEX('평균구간'!$B$2:$B$9,D49)</x:f>
        <x:v>22</x:v>
      </x:c>
      <x:c r="M49" s="1" t="n">
        <x:f>INDEX('평균구간'!$B$2:$B$9,E49)</x:f>
        <x:v>26</x:v>
      </x:c>
      <x:c r="N49" s="1" t="n">
        <x:f>INDEX('평균구간'!$B$2:$B$9,F49)</x:f>
        <x:v>26</x:v>
      </x:c>
      <x:c r="O49" s="1" t="n">
        <x:f>INDEX('평균구간'!$B$2:$B$9,G49)</x:f>
        <x:v>30</x:v>
      </x:c>
      <x:c r="P49" s="1" t="n">
        <x:f>INDEX('평균구간'!$B$2:$B$9,H49)</x:f>
        <x:v>20</x:v>
      </x:c>
      <x:c r="Q49" s="1" t="n">
        <x:f>INDEX('평균구간'!$B$2:$B$9,I49)</x:f>
        <x:v>20</x:v>
      </x:c>
      <x:c r="R49" s="1" t="n">
        <x:f>AVERAGE(J49:Q49)</x:f>
        <x:v>23.75</x:v>
      </x:c>
      <x:c r="S49" s="1"/>
      <x:c r="T49" s="1"/>
      <x:c r="U49" s="1"/>
    </x:row>
    <x:row r="50" ht="23" customHeight="1">
      <x:c r="A50" s="1" t="n">
        <x:v>49</x:v>
      </x:c>
      <x:c r="B50" s="1" t="n">
        <x:v>3</x:v>
      </x:c>
      <x:c r="C50" s="1" t="n">
        <x:v>5</x:v>
      </x:c>
      <x:c r="D50" s="1" t="n">
        <x:v>3</x:v>
      </x:c>
      <x:c r="E50" s="1" t="n">
        <x:v>6</x:v>
      </x:c>
      <x:c r="F50" s="1" t="n">
        <x:v>5</x:v>
      </x:c>
      <x:c r="G50" s="1" t="n">
        <x:v>1</x:v>
      </x:c>
      <x:c r="H50" s="1" t="n">
        <x:v>7</x:v>
      </x:c>
      <x:c r="I50" s="1" t="n">
        <x:v>8</x:v>
      </x:c>
      <x:c r="J50" s="1" t="n">
        <x:f>INDEX('평균구간'!$B$2:$B$9,B50)</x:f>
        <x:v>22</x:v>
      </x:c>
      <x:c r="K50" s="1" t="n">
        <x:f>INDEX('평균구간'!$B$2:$B$9,C50)</x:f>
        <x:v>26</x:v>
      </x:c>
      <x:c r="L50" s="1" t="n">
        <x:f>INDEX('평균구간'!$B$2:$B$9,D50)</x:f>
        <x:v>22</x:v>
      </x:c>
      <x:c r="M50" s="1" t="n">
        <x:f>INDEX('평균구간'!$B$2:$B$9,E50)</x:f>
        <x:v>28</x:v>
      </x:c>
      <x:c r="N50" s="1" t="n">
        <x:f>INDEX('평균구간'!$B$2:$B$9,F50)</x:f>
        <x:v>26</x:v>
      </x:c>
      <x:c r="O50" s="1" t="n">
        <x:f>INDEX('평균구간'!$B$2:$B$9,G50)</x:f>
        <x:v>18</x:v>
      </x:c>
      <x:c r="P50" s="1" t="n">
        <x:f>INDEX('평균구간'!$B$2:$B$9,H50)</x:f>
        <x:v>30</x:v>
      </x:c>
      <x:c r="Q50" s="1" t="n">
        <x:f>INDEX('평균구간'!$B$2:$B$9,I50)</x:f>
        <x:v>32</x:v>
      </x:c>
      <x:c r="R50" s="1" t="n">
        <x:f>AVERAGE(J50:Q50)</x:f>
        <x:v>25.5</x:v>
      </x:c>
      <x:c r="S50" s="1"/>
      <x:c r="T50" s="1"/>
      <x:c r="U50" s="1"/>
    </x:row>
    <x:row r="51" ht="23" customHeight="1">
      <x:c r="A51" s="1" t="n">
        <x:v>50</x:v>
      </x:c>
      <x:c r="B51" s="1" t="n">
        <x:v>7</x:v>
      </x:c>
      <x:c r="C51" s="1" t="n">
        <x:v>7</x:v>
      </x:c>
      <x:c r="D51" s="1" t="n">
        <x:v>6</x:v>
      </x:c>
      <x:c r="E51" s="1" t="n">
        <x:v>6</x:v>
      </x:c>
      <x:c r="F51" s="1" t="n">
        <x:v>1</x:v>
      </x:c>
      <x:c r="G51" s="1" t="n">
        <x:v>3</x:v>
      </x:c>
      <x:c r="H51" s="1" t="n">
        <x:v>5</x:v>
      </x:c>
      <x:c r="I51" s="1" t="n">
        <x:v>1</x:v>
      </x:c>
      <x:c r="J51" s="1" t="n">
        <x:f>INDEX('평균구간'!$B$2:$B$9,B51)</x:f>
        <x:v>30</x:v>
      </x:c>
      <x:c r="K51" s="1" t="n">
        <x:f>INDEX('평균구간'!$B$2:$B$9,C51)</x:f>
        <x:v>30</x:v>
      </x:c>
      <x:c r="L51" s="1" t="n">
        <x:f>INDEX('평균구간'!$B$2:$B$9,D51)</x:f>
        <x:v>28</x:v>
      </x:c>
      <x:c r="M51" s="1" t="n">
        <x:f>INDEX('평균구간'!$B$2:$B$9,E51)</x:f>
        <x:v>28</x:v>
      </x:c>
      <x:c r="N51" s="1" t="n">
        <x:f>INDEX('평균구간'!$B$2:$B$9,F51)</x:f>
        <x:v>18</x:v>
      </x:c>
      <x:c r="O51" s="1" t="n">
        <x:f>INDEX('평균구간'!$B$2:$B$9,G51)</x:f>
        <x:v>22</x:v>
      </x:c>
      <x:c r="P51" s="1" t="n">
        <x:f>INDEX('평균구간'!$B$2:$B$9,H51)</x:f>
        <x:v>26</x:v>
      </x:c>
      <x:c r="Q51" s="1" t="n">
        <x:f>INDEX('평균구간'!$B$2:$B$9,I51)</x:f>
        <x:v>18</x:v>
      </x:c>
      <x:c r="R51" s="1" t="n">
        <x:f>AVERAGE(J51:Q51)</x:f>
        <x:v>25</x:v>
      </x:c>
      <x:c r="S51" s="1"/>
      <x:c r="T51" s="1"/>
      <x:c r="U51" s="1"/>
    </x:row>
    <x:row r="52" ht="23" customHeight="1">
      <x:c r="A52" s="1" t="n">
        <x:v>51</x:v>
      </x:c>
      <x:c r="B52" s="1" t="n">
        <x:v>5</x:v>
      </x:c>
      <x:c r="C52" s="1" t="n">
        <x:v>3</x:v>
      </x:c>
      <x:c r="D52" s="1" t="n">
        <x:v>5</x:v>
      </x:c>
      <x:c r="E52" s="1" t="n">
        <x:v>8</x:v>
      </x:c>
      <x:c r="F52" s="1" t="n">
        <x:v>4</x:v>
      </x:c>
      <x:c r="G52" s="1" t="n">
        <x:v>3</x:v>
      </x:c>
      <x:c r="H52" s="1" t="n">
        <x:v>6</x:v>
      </x:c>
      <x:c r="I52" s="1" t="n">
        <x:v>3</x:v>
      </x:c>
      <x:c r="J52" s="1" t="n">
        <x:f>INDEX('평균구간'!$B$2:$B$9,B52)</x:f>
        <x:v>26</x:v>
      </x:c>
      <x:c r="K52" s="1" t="n">
        <x:f>INDEX('평균구간'!$B$2:$B$9,C52)</x:f>
        <x:v>22</x:v>
      </x:c>
      <x:c r="L52" s="1" t="n">
        <x:f>INDEX('평균구간'!$B$2:$B$9,D52)</x:f>
        <x:v>26</x:v>
      </x:c>
      <x:c r="M52" s="1" t="n">
        <x:f>INDEX('평균구간'!$B$2:$B$9,E52)</x:f>
        <x:v>32</x:v>
      </x:c>
      <x:c r="N52" s="1" t="n">
        <x:f>INDEX('평균구간'!$B$2:$B$9,F52)</x:f>
        <x:v>24</x:v>
      </x:c>
      <x:c r="O52" s="1" t="n">
        <x:f>INDEX('평균구간'!$B$2:$B$9,G52)</x:f>
        <x:v>22</x:v>
      </x:c>
      <x:c r="P52" s="1" t="n">
        <x:f>INDEX('평균구간'!$B$2:$B$9,H52)</x:f>
        <x:v>28</x:v>
      </x:c>
      <x:c r="Q52" s="1" t="n">
        <x:f>INDEX('평균구간'!$B$2:$B$9,I52)</x:f>
        <x:v>22</x:v>
      </x:c>
      <x:c r="R52" s="1" t="n">
        <x:f>AVERAGE(J52:Q52)</x:f>
        <x:v>25.25</x:v>
      </x:c>
      <x:c r="S52" s="1"/>
      <x:c r="T52" s="1"/>
      <x:c r="U52" s="1"/>
    </x:row>
    <x:row r="53" ht="23" customHeight="1">
      <x:c r="A53" s="1" t="n">
        <x:v>52</x:v>
      </x:c>
      <x:c r="B53" s="1" t="n">
        <x:v>3</x:v>
      </x:c>
      <x:c r="C53" s="1" t="n">
        <x:v>2</x:v>
      </x:c>
      <x:c r="D53" s="1" t="n">
        <x:v>5</x:v>
      </x:c>
      <x:c r="E53" s="1" t="n">
        <x:v>1</x:v>
      </x:c>
      <x:c r="F53" s="1" t="n">
        <x:v>5</x:v>
      </x:c>
      <x:c r="G53" s="1" t="n">
        <x:v>6</x:v>
      </x:c>
      <x:c r="H53" s="1" t="n">
        <x:v>2</x:v>
      </x:c>
      <x:c r="I53" s="1" t="n">
        <x:v>2</x:v>
      </x:c>
      <x:c r="J53" s="1" t="n">
        <x:f>INDEX('평균구간'!$B$2:$B$9,B53)</x:f>
        <x:v>22</x:v>
      </x:c>
      <x:c r="K53" s="1" t="n">
        <x:f>INDEX('평균구간'!$B$2:$B$9,C53)</x:f>
        <x:v>20</x:v>
      </x:c>
      <x:c r="L53" s="1" t="n">
        <x:f>INDEX('평균구간'!$B$2:$B$9,D53)</x:f>
        <x:v>26</x:v>
      </x:c>
      <x:c r="M53" s="1" t="n">
        <x:f>INDEX('평균구간'!$B$2:$B$9,E53)</x:f>
        <x:v>18</x:v>
      </x:c>
      <x:c r="N53" s="1" t="n">
        <x:f>INDEX('평균구간'!$B$2:$B$9,F53)</x:f>
        <x:v>26</x:v>
      </x:c>
      <x:c r="O53" s="1" t="n">
        <x:f>INDEX('평균구간'!$B$2:$B$9,G53)</x:f>
        <x:v>28</x:v>
      </x:c>
      <x:c r="P53" s="1" t="n">
        <x:f>INDEX('평균구간'!$B$2:$B$9,H53)</x:f>
        <x:v>20</x:v>
      </x:c>
      <x:c r="Q53" s="1" t="n">
        <x:f>INDEX('평균구간'!$B$2:$B$9,I53)</x:f>
        <x:v>20</x:v>
      </x:c>
      <x:c r="R53" s="1" t="n">
        <x:f>AVERAGE(J53:Q53)</x:f>
        <x:v>22.5</x:v>
      </x:c>
      <x:c r="S53" s="1"/>
      <x:c r="T53" s="1"/>
      <x:c r="U53" s="1"/>
    </x:row>
    <x:row r="54" ht="23" customHeight="1">
      <x:c r="A54" s="1" t="n">
        <x:v>53</x:v>
      </x:c>
      <x:c r="B54" s="1" t="n">
        <x:v>4</x:v>
      </x:c>
      <x:c r="C54" s="1" t="n">
        <x:v>7</x:v>
      </x:c>
      <x:c r="D54" s="1" t="n">
        <x:v>7</x:v>
      </x:c>
      <x:c r="E54" s="1" t="n">
        <x:v>3</x:v>
      </x:c>
      <x:c r="F54" s="1" t="n">
        <x:v>3</x:v>
      </x:c>
      <x:c r="G54" s="1" t="n">
        <x:v>4</x:v>
      </x:c>
      <x:c r="H54" s="1" t="n">
        <x:v>3</x:v>
      </x:c>
      <x:c r="I54" s="1" t="n">
        <x:v>7</x:v>
      </x:c>
      <x:c r="J54" s="1" t="n">
        <x:f>INDEX('평균구간'!$B$2:$B$9,B54)</x:f>
        <x:v>24</x:v>
      </x:c>
      <x:c r="K54" s="1" t="n">
        <x:f>INDEX('평균구간'!$B$2:$B$9,C54)</x:f>
        <x:v>30</x:v>
      </x:c>
      <x:c r="L54" s="1" t="n">
        <x:f>INDEX('평균구간'!$B$2:$B$9,D54)</x:f>
        <x:v>30</x:v>
      </x:c>
      <x:c r="M54" s="1" t="n">
        <x:f>INDEX('평균구간'!$B$2:$B$9,E54)</x:f>
        <x:v>22</x:v>
      </x:c>
      <x:c r="N54" s="1" t="n">
        <x:f>INDEX('평균구간'!$B$2:$B$9,F54)</x:f>
        <x:v>22</x:v>
      </x:c>
      <x:c r="O54" s="1" t="n">
        <x:f>INDEX('평균구간'!$B$2:$B$9,G54)</x:f>
        <x:v>24</x:v>
      </x:c>
      <x:c r="P54" s="1" t="n">
        <x:f>INDEX('평균구간'!$B$2:$B$9,H54)</x:f>
        <x:v>22</x:v>
      </x:c>
      <x:c r="Q54" s="1" t="n">
        <x:f>INDEX('평균구간'!$B$2:$B$9,I54)</x:f>
        <x:v>30</x:v>
      </x:c>
      <x:c r="R54" s="1" t="n">
        <x:f>AVERAGE(J54:Q54)</x:f>
        <x:v>25.5</x:v>
      </x:c>
      <x:c r="S54" s="1"/>
      <x:c r="T54" s="1"/>
      <x:c r="U54" s="1"/>
    </x:row>
    <x:row r="55" ht="23" customHeight="1">
      <x:c r="A55" s="1" t="n">
        <x:v>54</x:v>
      </x:c>
      <x:c r="B55" s="1" t="n">
        <x:v>1</x:v>
      </x:c>
      <x:c r="C55" s="1" t="n">
        <x:v>1</x:v>
      </x:c>
      <x:c r="D55" s="1" t="n">
        <x:v>2</x:v>
      </x:c>
      <x:c r="E55" s="1" t="n">
        <x:v>1</x:v>
      </x:c>
      <x:c r="F55" s="1" t="n">
        <x:v>2</x:v>
      </x:c>
      <x:c r="G55" s="1" t="n">
        <x:v>4</x:v>
      </x:c>
      <x:c r="H55" s="1" t="n">
        <x:v>7</x:v>
      </x:c>
      <x:c r="I55" s="1" t="n">
        <x:v>7</x:v>
      </x:c>
      <x:c r="J55" s="1" t="n">
        <x:f>INDEX('평균구간'!$B$2:$B$9,B55)</x:f>
        <x:v>18</x:v>
      </x:c>
      <x:c r="K55" s="1" t="n">
        <x:f>INDEX('평균구간'!$B$2:$B$9,C55)</x:f>
        <x:v>18</x:v>
      </x:c>
      <x:c r="L55" s="1" t="n">
        <x:f>INDEX('평균구간'!$B$2:$B$9,D55)</x:f>
        <x:v>20</x:v>
      </x:c>
      <x:c r="M55" s="1" t="n">
        <x:f>INDEX('평균구간'!$B$2:$B$9,E55)</x:f>
        <x:v>18</x:v>
      </x:c>
      <x:c r="N55" s="1" t="n">
        <x:f>INDEX('평균구간'!$B$2:$B$9,F55)</x:f>
        <x:v>20</x:v>
      </x:c>
      <x:c r="O55" s="1" t="n">
        <x:f>INDEX('평균구간'!$B$2:$B$9,G55)</x:f>
        <x:v>24</x:v>
      </x:c>
      <x:c r="P55" s="1" t="n">
        <x:f>INDEX('평균구간'!$B$2:$B$9,H55)</x:f>
        <x:v>30</x:v>
      </x:c>
      <x:c r="Q55" s="1" t="n">
        <x:f>INDEX('평균구간'!$B$2:$B$9,I55)</x:f>
        <x:v>30</x:v>
      </x:c>
      <x:c r="R55" s="1" t="n">
        <x:f>AVERAGE(J55:Q55)</x:f>
        <x:v>22.25</x:v>
      </x:c>
      <x:c r="S55" s="1"/>
      <x:c r="T55" s="1"/>
      <x:c r="U55" s="1"/>
    </x:row>
    <x:row r="56" ht="23" customHeight="1">
      <x:c r="A56" s="1" t="n">
        <x:v>55</x:v>
      </x:c>
      <x:c r="B56" s="1" t="n">
        <x:v>6</x:v>
      </x:c>
      <x:c r="C56" s="1" t="n">
        <x:v>4</x:v>
      </x:c>
      <x:c r="D56" s="1" t="n">
        <x:v>3</x:v>
      </x:c>
      <x:c r="E56" s="1" t="n">
        <x:v>5</x:v>
      </x:c>
      <x:c r="F56" s="1" t="n">
        <x:v>4</x:v>
      </x:c>
      <x:c r="G56" s="1" t="n">
        <x:v>3</x:v>
      </x:c>
      <x:c r="H56" s="1" t="n">
        <x:v>3</x:v>
      </x:c>
      <x:c r="I56" s="1" t="n">
        <x:v>7</x:v>
      </x:c>
      <x:c r="J56" s="1" t="n">
        <x:f>INDEX('평균구간'!$B$2:$B$9,B56)</x:f>
        <x:v>28</x:v>
      </x:c>
      <x:c r="K56" s="1" t="n">
        <x:f>INDEX('평균구간'!$B$2:$B$9,C56)</x:f>
        <x:v>24</x:v>
      </x:c>
      <x:c r="L56" s="1" t="n">
        <x:f>INDEX('평균구간'!$B$2:$B$9,D56)</x:f>
        <x:v>22</x:v>
      </x:c>
      <x:c r="M56" s="1" t="n">
        <x:f>INDEX('평균구간'!$B$2:$B$9,E56)</x:f>
        <x:v>26</x:v>
      </x:c>
      <x:c r="N56" s="1" t="n">
        <x:f>INDEX('평균구간'!$B$2:$B$9,F56)</x:f>
        <x:v>24</x:v>
      </x:c>
      <x:c r="O56" s="1" t="n">
        <x:f>INDEX('평균구간'!$B$2:$B$9,G56)</x:f>
        <x:v>22</x:v>
      </x:c>
      <x:c r="P56" s="1" t="n">
        <x:f>INDEX('평균구간'!$B$2:$B$9,H56)</x:f>
        <x:v>22</x:v>
      </x:c>
      <x:c r="Q56" s="1" t="n">
        <x:f>INDEX('평균구간'!$B$2:$B$9,I56)</x:f>
        <x:v>30</x:v>
      </x:c>
      <x:c r="R56" s="1" t="n">
        <x:f>AVERAGE(J56:Q56)</x:f>
        <x:v>24.75</x:v>
      </x:c>
      <x:c r="S56" s="1"/>
      <x:c r="T56" s="1"/>
      <x:c r="U56" s="1"/>
    </x:row>
    <x:row r="57" ht="23" customHeight="1">
      <x:c r="A57" s="1" t="n">
        <x:v>56</x:v>
      </x:c>
      <x:c r="B57" s="1" t="n">
        <x:v>5</x:v>
      </x:c>
      <x:c r="C57" s="1" t="n">
        <x:v>4</x:v>
      </x:c>
      <x:c r="D57" s="1" t="n">
        <x:v>2</x:v>
      </x:c>
      <x:c r="E57" s="1" t="n">
        <x:v>2</x:v>
      </x:c>
      <x:c r="F57" s="1" t="n">
        <x:v>2</x:v>
      </x:c>
      <x:c r="G57" s="1" t="n">
        <x:v>7</x:v>
      </x:c>
      <x:c r="H57" s="1" t="n">
        <x:v>3</x:v>
      </x:c>
      <x:c r="I57" s="1" t="n">
        <x:v>6</x:v>
      </x:c>
      <x:c r="J57" s="1" t="n">
        <x:f>INDEX('평균구간'!$B$2:$B$9,B57)</x:f>
        <x:v>26</x:v>
      </x:c>
      <x:c r="K57" s="1" t="n">
        <x:f>INDEX('평균구간'!$B$2:$B$9,C57)</x:f>
        <x:v>24</x:v>
      </x:c>
      <x:c r="L57" s="1" t="n">
        <x:f>INDEX('평균구간'!$B$2:$B$9,D57)</x:f>
        <x:v>20</x:v>
      </x:c>
      <x:c r="M57" s="1" t="n">
        <x:f>INDEX('평균구간'!$B$2:$B$9,E57)</x:f>
        <x:v>20</x:v>
      </x:c>
      <x:c r="N57" s="1" t="n">
        <x:f>INDEX('평균구간'!$B$2:$B$9,F57)</x:f>
        <x:v>20</x:v>
      </x:c>
      <x:c r="O57" s="1" t="n">
        <x:f>INDEX('평균구간'!$B$2:$B$9,G57)</x:f>
        <x:v>30</x:v>
      </x:c>
      <x:c r="P57" s="1" t="n">
        <x:f>INDEX('평균구간'!$B$2:$B$9,H57)</x:f>
        <x:v>22</x:v>
      </x:c>
      <x:c r="Q57" s="1" t="n">
        <x:f>INDEX('평균구간'!$B$2:$B$9,I57)</x:f>
        <x:v>28</x:v>
      </x:c>
      <x:c r="R57" s="1" t="n">
        <x:f>AVERAGE(J57:Q57)</x:f>
        <x:v>23.75</x:v>
      </x:c>
      <x:c r="S57" s="1"/>
      <x:c r="T57" s="1"/>
      <x:c r="U57" s="1"/>
    </x:row>
    <x:row r="58" ht="23" customHeight="1">
      <x:c r="A58" s="1" t="n">
        <x:v>57</x:v>
      </x:c>
      <x:c r="B58" s="1" t="n">
        <x:v>8</x:v>
      </x:c>
      <x:c r="C58" s="1" t="n">
        <x:v>2</x:v>
      </x:c>
      <x:c r="D58" s="1" t="n">
        <x:v>3</x:v>
      </x:c>
      <x:c r="E58" s="1" t="n">
        <x:v>7</x:v>
      </x:c>
      <x:c r="F58" s="1" t="n">
        <x:v>4</x:v>
      </x:c>
      <x:c r="G58" s="1" t="n">
        <x:v>5</x:v>
      </x:c>
      <x:c r="H58" s="1" t="n">
        <x:v>7</x:v>
      </x:c>
      <x:c r="I58" s="1" t="n">
        <x:v>6</x:v>
      </x:c>
      <x:c r="J58" s="1" t="n">
        <x:f>INDEX('평균구간'!$B$2:$B$9,B58)</x:f>
        <x:v>32</x:v>
      </x:c>
      <x:c r="K58" s="1" t="n">
        <x:f>INDEX('평균구간'!$B$2:$B$9,C58)</x:f>
        <x:v>20</x:v>
      </x:c>
      <x:c r="L58" s="1" t="n">
        <x:f>INDEX('평균구간'!$B$2:$B$9,D58)</x:f>
        <x:v>22</x:v>
      </x:c>
      <x:c r="M58" s="1" t="n">
        <x:f>INDEX('평균구간'!$B$2:$B$9,E58)</x:f>
        <x:v>30</x:v>
      </x:c>
      <x:c r="N58" s="1" t="n">
        <x:f>INDEX('평균구간'!$B$2:$B$9,F58)</x:f>
        <x:v>24</x:v>
      </x:c>
      <x:c r="O58" s="1" t="n">
        <x:f>INDEX('평균구간'!$B$2:$B$9,G58)</x:f>
        <x:v>26</x:v>
      </x:c>
      <x:c r="P58" s="1" t="n">
        <x:f>INDEX('평균구간'!$B$2:$B$9,H58)</x:f>
        <x:v>30</x:v>
      </x:c>
      <x:c r="Q58" s="1" t="n">
        <x:f>INDEX('평균구간'!$B$2:$B$9,I58)</x:f>
        <x:v>28</x:v>
      </x:c>
      <x:c r="R58" s="1" t="n">
        <x:f>AVERAGE(J58:Q58)</x:f>
        <x:v>26.5</x:v>
      </x:c>
      <x:c r="S58" s="1"/>
      <x:c r="T58" s="1"/>
      <x:c r="U58" s="1"/>
    </x:row>
    <x:row r="59" ht="23" customHeight="1">
      <x:c r="A59" s="1" t="n">
        <x:v>58</x:v>
      </x:c>
      <x:c r="B59" s="1" t="n">
        <x:v>1</x:v>
      </x:c>
      <x:c r="C59" s="1" t="n">
        <x:v>4</x:v>
      </x:c>
      <x:c r="D59" s="1" t="n">
        <x:v>1</x:v>
      </x:c>
      <x:c r="E59" s="1" t="n">
        <x:v>8</x:v>
      </x:c>
      <x:c r="F59" s="1" t="n">
        <x:v>6</x:v>
      </x:c>
      <x:c r="G59" s="1" t="n">
        <x:v>2</x:v>
      </x:c>
      <x:c r="H59" s="1" t="n">
        <x:v>6</x:v>
      </x:c>
      <x:c r="I59" s="1" t="n">
        <x:v>5</x:v>
      </x:c>
      <x:c r="J59" s="1" t="n">
        <x:f>INDEX('평균구간'!$B$2:$B$9,B59)</x:f>
        <x:v>18</x:v>
      </x:c>
      <x:c r="K59" s="1" t="n">
        <x:f>INDEX('평균구간'!$B$2:$B$9,C59)</x:f>
        <x:v>24</x:v>
      </x:c>
      <x:c r="L59" s="1" t="n">
        <x:f>INDEX('평균구간'!$B$2:$B$9,D59)</x:f>
        <x:v>18</x:v>
      </x:c>
      <x:c r="M59" s="1" t="n">
        <x:f>INDEX('평균구간'!$B$2:$B$9,E59)</x:f>
        <x:v>32</x:v>
      </x:c>
      <x:c r="N59" s="1" t="n">
        <x:f>INDEX('평균구간'!$B$2:$B$9,F59)</x:f>
        <x:v>28</x:v>
      </x:c>
      <x:c r="O59" s="1" t="n">
        <x:f>INDEX('평균구간'!$B$2:$B$9,G59)</x:f>
        <x:v>20</x:v>
      </x:c>
      <x:c r="P59" s="1" t="n">
        <x:f>INDEX('평균구간'!$B$2:$B$9,H59)</x:f>
        <x:v>28</x:v>
      </x:c>
      <x:c r="Q59" s="1" t="n">
        <x:f>INDEX('평균구간'!$B$2:$B$9,I59)</x:f>
        <x:v>26</x:v>
      </x:c>
      <x:c r="R59" s="1" t="n">
        <x:f>AVERAGE(J59:Q59)</x:f>
        <x:v>24.25</x:v>
      </x:c>
      <x:c r="S59" s="1"/>
      <x:c r="T59" s="1"/>
      <x:c r="U59" s="1"/>
    </x:row>
    <x:row r="60" ht="23" customHeight="1">
      <x:c r="A60" s="1" t="n">
        <x:v>59</x:v>
      </x:c>
      <x:c r="B60" s="1" t="n">
        <x:v>4</x:v>
      </x:c>
      <x:c r="C60" s="1" t="n">
        <x:v>8</x:v>
      </x:c>
      <x:c r="D60" s="1" t="n">
        <x:v>1</x:v>
      </x:c>
      <x:c r="E60" s="1" t="n">
        <x:v>8</x:v>
      </x:c>
      <x:c r="F60" s="1" t="n">
        <x:v>8</x:v>
      </x:c>
      <x:c r="G60" s="1" t="n">
        <x:v>2</x:v>
      </x:c>
      <x:c r="H60" s="1" t="n">
        <x:v>5</x:v>
      </x:c>
      <x:c r="I60" s="1" t="n">
        <x:v>3</x:v>
      </x:c>
      <x:c r="J60" s="1" t="n">
        <x:f>INDEX('평균구간'!$B$2:$B$9,B60)</x:f>
        <x:v>24</x:v>
      </x:c>
      <x:c r="K60" s="1" t="n">
        <x:f>INDEX('평균구간'!$B$2:$B$9,C60)</x:f>
        <x:v>32</x:v>
      </x:c>
      <x:c r="L60" s="1" t="n">
        <x:f>INDEX('평균구간'!$B$2:$B$9,D60)</x:f>
        <x:v>18</x:v>
      </x:c>
      <x:c r="M60" s="1" t="n">
        <x:f>INDEX('평균구간'!$B$2:$B$9,E60)</x:f>
        <x:v>32</x:v>
      </x:c>
      <x:c r="N60" s="1" t="n">
        <x:f>INDEX('평균구간'!$B$2:$B$9,F60)</x:f>
        <x:v>32</x:v>
      </x:c>
      <x:c r="O60" s="1" t="n">
        <x:f>INDEX('평균구간'!$B$2:$B$9,G60)</x:f>
        <x:v>20</x:v>
      </x:c>
      <x:c r="P60" s="1" t="n">
        <x:f>INDEX('평균구간'!$B$2:$B$9,H60)</x:f>
        <x:v>26</x:v>
      </x:c>
      <x:c r="Q60" s="1" t="n">
        <x:f>INDEX('평균구간'!$B$2:$B$9,I60)</x:f>
        <x:v>22</x:v>
      </x:c>
      <x:c r="R60" s="1" t="n">
        <x:f>AVERAGE(J60:Q60)</x:f>
        <x:v>25.75</x:v>
      </x:c>
      <x:c r="S60" s="1"/>
      <x:c r="T60" s="1"/>
      <x:c r="U60" s="1"/>
    </x:row>
    <x:row r="61" ht="23" customHeight="1">
      <x:c r="A61" s="1" t="n">
        <x:v>60</x:v>
      </x:c>
      <x:c r="B61" s="1" t="n">
        <x:v>4</x:v>
      </x:c>
      <x:c r="C61" s="1" t="n">
        <x:v>6</x:v>
      </x:c>
      <x:c r="D61" s="1" t="n">
        <x:v>4</x:v>
      </x:c>
      <x:c r="E61" s="1" t="n">
        <x:v>3</x:v>
      </x:c>
      <x:c r="F61" s="1" t="n">
        <x:v>8</x:v>
      </x:c>
      <x:c r="G61" s="1" t="n">
        <x:v>7</x:v>
      </x:c>
      <x:c r="H61" s="1" t="n">
        <x:v>2</x:v>
      </x:c>
      <x:c r="I61" s="1" t="n">
        <x:v>4</x:v>
      </x:c>
      <x:c r="J61" s="1" t="n">
        <x:f>INDEX('평균구간'!$B$2:$B$9,B61)</x:f>
        <x:v>24</x:v>
      </x:c>
      <x:c r="K61" s="1" t="n">
        <x:f>INDEX('평균구간'!$B$2:$B$9,C61)</x:f>
        <x:v>28</x:v>
      </x:c>
      <x:c r="L61" s="1" t="n">
        <x:f>INDEX('평균구간'!$B$2:$B$9,D61)</x:f>
        <x:v>24</x:v>
      </x:c>
      <x:c r="M61" s="1" t="n">
        <x:f>INDEX('평균구간'!$B$2:$B$9,E61)</x:f>
        <x:v>22</x:v>
      </x:c>
      <x:c r="N61" s="1" t="n">
        <x:f>INDEX('평균구간'!$B$2:$B$9,F61)</x:f>
        <x:v>32</x:v>
      </x:c>
      <x:c r="O61" s="1" t="n">
        <x:f>INDEX('평균구간'!$B$2:$B$9,G61)</x:f>
        <x:v>30</x:v>
      </x:c>
      <x:c r="P61" s="1" t="n">
        <x:f>INDEX('평균구간'!$B$2:$B$9,H61)</x:f>
        <x:v>20</x:v>
      </x:c>
      <x:c r="Q61" s="1" t="n">
        <x:f>INDEX('평균구간'!$B$2:$B$9,I61)</x:f>
        <x:v>24</x:v>
      </x:c>
      <x:c r="R61" s="1" t="n">
        <x:f>AVERAGE(J61:Q61)</x:f>
        <x:v>25.5</x:v>
      </x:c>
      <x:c r="S61" s="1"/>
      <x:c r="T61" s="1"/>
      <x:c r="U61" s="1"/>
    </x:row>
    <x:row r="62" ht="23" customHeight="1">
      <x:c r="A62" s="1" t="n">
        <x:v>61</x:v>
      </x:c>
      <x:c r="B62" s="1" t="n">
        <x:v>3</x:v>
      </x:c>
      <x:c r="C62" s="1" t="n">
        <x:v>6</x:v>
      </x:c>
      <x:c r="D62" s="1" t="n">
        <x:v>4</x:v>
      </x:c>
      <x:c r="E62" s="1" t="n">
        <x:v>1</x:v>
      </x:c>
      <x:c r="F62" s="1" t="n">
        <x:v>3</x:v>
      </x:c>
      <x:c r="G62" s="1" t="n">
        <x:v>7</x:v>
      </x:c>
      <x:c r="H62" s="1" t="n">
        <x:v>6</x:v>
      </x:c>
      <x:c r="I62" s="1" t="n">
        <x:v>7</x:v>
      </x:c>
      <x:c r="J62" s="1" t="n">
        <x:f>INDEX('평균구간'!$B$2:$B$9,B62)</x:f>
        <x:v>22</x:v>
      </x:c>
      <x:c r="K62" s="1" t="n">
        <x:f>INDEX('평균구간'!$B$2:$B$9,C62)</x:f>
        <x:v>28</x:v>
      </x:c>
      <x:c r="L62" s="1" t="n">
        <x:f>INDEX('평균구간'!$B$2:$B$9,D62)</x:f>
        <x:v>24</x:v>
      </x:c>
      <x:c r="M62" s="1" t="n">
        <x:f>INDEX('평균구간'!$B$2:$B$9,E62)</x:f>
        <x:v>18</x:v>
      </x:c>
      <x:c r="N62" s="1" t="n">
        <x:f>INDEX('평균구간'!$B$2:$B$9,F62)</x:f>
        <x:v>22</x:v>
      </x:c>
      <x:c r="O62" s="1" t="n">
        <x:f>INDEX('평균구간'!$B$2:$B$9,G62)</x:f>
        <x:v>30</x:v>
      </x:c>
      <x:c r="P62" s="1" t="n">
        <x:f>INDEX('평균구간'!$B$2:$B$9,H62)</x:f>
        <x:v>28</x:v>
      </x:c>
      <x:c r="Q62" s="1" t="n">
        <x:f>INDEX('평균구간'!$B$2:$B$9,I62)</x:f>
        <x:v>30</x:v>
      </x:c>
      <x:c r="R62" s="1" t="n">
        <x:f>AVERAGE(J62:Q62)</x:f>
        <x:v>25.25</x:v>
      </x:c>
      <x:c r="S62" s="1"/>
      <x:c r="T62" s="1"/>
      <x:c r="U62" s="1"/>
    </x:row>
    <x:row r="63" ht="23" customHeight="1">
      <x:c r="A63" s="1" t="n">
        <x:v>62</x:v>
      </x:c>
      <x:c r="B63" s="1" t="n">
        <x:v>4</x:v>
      </x:c>
      <x:c r="C63" s="1" t="n">
        <x:v>4</x:v>
      </x:c>
      <x:c r="D63" s="1" t="n">
        <x:v>3</x:v>
      </x:c>
      <x:c r="E63" s="1" t="n">
        <x:v>5</x:v>
      </x:c>
      <x:c r="F63" s="1" t="n">
        <x:v>1</x:v>
      </x:c>
      <x:c r="G63" s="1" t="n">
        <x:v>4</x:v>
      </x:c>
      <x:c r="H63" s="1" t="n">
        <x:v>1</x:v>
      </x:c>
      <x:c r="I63" s="1" t="n">
        <x:v>4</x:v>
      </x:c>
      <x:c r="J63" s="1" t="n">
        <x:f>INDEX('평균구간'!$B$2:$B$9,B63)</x:f>
        <x:v>24</x:v>
      </x:c>
      <x:c r="K63" s="1" t="n">
        <x:f>INDEX('평균구간'!$B$2:$B$9,C63)</x:f>
        <x:v>24</x:v>
      </x:c>
      <x:c r="L63" s="1" t="n">
        <x:f>INDEX('평균구간'!$B$2:$B$9,D63)</x:f>
        <x:v>22</x:v>
      </x:c>
      <x:c r="M63" s="1" t="n">
        <x:f>INDEX('평균구간'!$B$2:$B$9,E63)</x:f>
        <x:v>26</x:v>
      </x:c>
      <x:c r="N63" s="1" t="n">
        <x:f>INDEX('평균구간'!$B$2:$B$9,F63)</x:f>
        <x:v>18</x:v>
      </x:c>
      <x:c r="O63" s="1" t="n">
        <x:f>INDEX('평균구간'!$B$2:$B$9,G63)</x:f>
        <x:v>24</x:v>
      </x:c>
      <x:c r="P63" s="1" t="n">
        <x:f>INDEX('평균구간'!$B$2:$B$9,H63)</x:f>
        <x:v>18</x:v>
      </x:c>
      <x:c r="Q63" s="1" t="n">
        <x:f>INDEX('평균구간'!$B$2:$B$9,I63)</x:f>
        <x:v>24</x:v>
      </x:c>
      <x:c r="R63" s="1" t="n">
        <x:f>AVERAGE(J63:Q63)</x:f>
        <x:v>22.5</x:v>
      </x:c>
      <x:c r="S63" s="1"/>
      <x:c r="T63" s="1"/>
      <x:c r="U63" s="1"/>
    </x:row>
    <x:row r="64" ht="23" customHeight="1">
      <x:c r="A64" s="1" t="n">
        <x:v>63</x:v>
      </x:c>
      <x:c r="B64" s="1" t="n">
        <x:v>2</x:v>
      </x:c>
      <x:c r="C64" s="1" t="n">
        <x:v>7</x:v>
      </x:c>
      <x:c r="D64" s="1" t="n">
        <x:v>7</x:v>
      </x:c>
      <x:c r="E64" s="1" t="n">
        <x:v>1</x:v>
      </x:c>
      <x:c r="F64" s="1" t="n">
        <x:v>7</x:v>
      </x:c>
      <x:c r="G64" s="1" t="n">
        <x:v>6</x:v>
      </x:c>
      <x:c r="H64" s="1" t="n">
        <x:v>4</x:v>
      </x:c>
      <x:c r="I64" s="1" t="n">
        <x:v>7</x:v>
      </x:c>
      <x:c r="J64" s="1" t="n">
        <x:f>INDEX('평균구간'!$B$2:$B$9,B64)</x:f>
        <x:v>20</x:v>
      </x:c>
      <x:c r="K64" s="1" t="n">
        <x:f>INDEX('평균구간'!$B$2:$B$9,C64)</x:f>
        <x:v>30</x:v>
      </x:c>
      <x:c r="L64" s="1" t="n">
        <x:f>INDEX('평균구간'!$B$2:$B$9,D64)</x:f>
        <x:v>30</x:v>
      </x:c>
      <x:c r="M64" s="1" t="n">
        <x:f>INDEX('평균구간'!$B$2:$B$9,E64)</x:f>
        <x:v>18</x:v>
      </x:c>
      <x:c r="N64" s="1" t="n">
        <x:f>INDEX('평균구간'!$B$2:$B$9,F64)</x:f>
        <x:v>30</x:v>
      </x:c>
      <x:c r="O64" s="1" t="n">
        <x:f>INDEX('평균구간'!$B$2:$B$9,G64)</x:f>
        <x:v>28</x:v>
      </x:c>
      <x:c r="P64" s="1" t="n">
        <x:f>INDEX('평균구간'!$B$2:$B$9,H64)</x:f>
        <x:v>24</x:v>
      </x:c>
      <x:c r="Q64" s="1" t="n">
        <x:f>INDEX('평균구간'!$B$2:$B$9,I64)</x:f>
        <x:v>30</x:v>
      </x:c>
      <x:c r="R64" s="1" t="n">
        <x:f>AVERAGE(J64:Q64)</x:f>
        <x:v>26.25</x:v>
      </x:c>
      <x:c r="S64" s="1"/>
      <x:c r="T64" s="1"/>
      <x:c r="U64" s="1"/>
    </x:row>
    <x:row r="65" ht="23" customHeight="1">
      <x:c r="A65" s="1" t="n">
        <x:v>64</x:v>
      </x:c>
      <x:c r="B65" s="1" t="n">
        <x:v>6</x:v>
      </x:c>
      <x:c r="C65" s="1" t="n">
        <x:v>4</x:v>
      </x:c>
      <x:c r="D65" s="1" t="n">
        <x:v>7</x:v>
      </x:c>
      <x:c r="E65" s="1" t="n">
        <x:v>4</x:v>
      </x:c>
      <x:c r="F65" s="1" t="n">
        <x:v>8</x:v>
      </x:c>
      <x:c r="G65" s="1" t="n">
        <x:v>6</x:v>
      </x:c>
      <x:c r="H65" s="1" t="n">
        <x:v>5</x:v>
      </x:c>
      <x:c r="I65" s="1" t="n">
        <x:v>7</x:v>
      </x:c>
      <x:c r="J65" s="1" t="n">
        <x:f>INDEX('평균구간'!$B$2:$B$9,B65)</x:f>
        <x:v>28</x:v>
      </x:c>
      <x:c r="K65" s="1" t="n">
        <x:f>INDEX('평균구간'!$B$2:$B$9,C65)</x:f>
        <x:v>24</x:v>
      </x:c>
      <x:c r="L65" s="1" t="n">
        <x:f>INDEX('평균구간'!$B$2:$B$9,D65)</x:f>
        <x:v>30</x:v>
      </x:c>
      <x:c r="M65" s="1" t="n">
        <x:f>INDEX('평균구간'!$B$2:$B$9,E65)</x:f>
        <x:v>24</x:v>
      </x:c>
      <x:c r="N65" s="1" t="n">
        <x:f>INDEX('평균구간'!$B$2:$B$9,F65)</x:f>
        <x:v>32</x:v>
      </x:c>
      <x:c r="O65" s="1" t="n">
        <x:f>INDEX('평균구간'!$B$2:$B$9,G65)</x:f>
        <x:v>28</x:v>
      </x:c>
      <x:c r="P65" s="1" t="n">
        <x:f>INDEX('평균구간'!$B$2:$B$9,H65)</x:f>
        <x:v>26</x:v>
      </x:c>
      <x:c r="Q65" s="1" t="n">
        <x:f>INDEX('평균구간'!$B$2:$B$9,I65)</x:f>
        <x:v>30</x:v>
      </x:c>
      <x:c r="R65" s="1" t="n">
        <x:f>AVERAGE(J65:Q65)</x:f>
        <x:v>27.75</x:v>
      </x:c>
      <x:c r="S65" s="1"/>
      <x:c r="T65" s="1"/>
      <x:c r="U65" s="1"/>
    </x:row>
    <x:row r="66" ht="23" customHeight="1">
      <x:c r="A66" s="1" t="n">
        <x:v>65</x:v>
      </x:c>
      <x:c r="B66" s="1" t="n">
        <x:v>3</x:v>
      </x:c>
      <x:c r="C66" s="1" t="n">
        <x:v>5</x:v>
      </x:c>
      <x:c r="D66" s="1" t="n">
        <x:v>6</x:v>
      </x:c>
      <x:c r="E66" s="1" t="n">
        <x:v>1</x:v>
      </x:c>
      <x:c r="F66" s="1" t="n">
        <x:v>8</x:v>
      </x:c>
      <x:c r="G66" s="1" t="n">
        <x:v>3</x:v>
      </x:c>
      <x:c r="H66" s="1" t="n">
        <x:v>3</x:v>
      </x:c>
      <x:c r="I66" s="1" t="n">
        <x:v>1</x:v>
      </x:c>
      <x:c r="J66" s="1" t="n">
        <x:f>INDEX('평균구간'!$B$2:$B$9,B66)</x:f>
        <x:v>22</x:v>
      </x:c>
      <x:c r="K66" s="1" t="n">
        <x:f>INDEX('평균구간'!$B$2:$B$9,C66)</x:f>
        <x:v>26</x:v>
      </x:c>
      <x:c r="L66" s="1" t="n">
        <x:f>INDEX('평균구간'!$B$2:$B$9,D66)</x:f>
        <x:v>28</x:v>
      </x:c>
      <x:c r="M66" s="1" t="n">
        <x:f>INDEX('평균구간'!$B$2:$B$9,E66)</x:f>
        <x:v>18</x:v>
      </x:c>
      <x:c r="N66" s="1" t="n">
        <x:f>INDEX('평균구간'!$B$2:$B$9,F66)</x:f>
        <x:v>32</x:v>
      </x:c>
      <x:c r="O66" s="1" t="n">
        <x:f>INDEX('평균구간'!$B$2:$B$9,G66)</x:f>
        <x:v>22</x:v>
      </x:c>
      <x:c r="P66" s="1" t="n">
        <x:f>INDEX('평균구간'!$B$2:$B$9,H66)</x:f>
        <x:v>22</x:v>
      </x:c>
      <x:c r="Q66" s="1" t="n">
        <x:f>INDEX('평균구간'!$B$2:$B$9,I66)</x:f>
        <x:v>18</x:v>
      </x:c>
      <x:c r="R66" s="1" t="n">
        <x:f>AVERAGE(J66:Q66)</x:f>
        <x:v>23.5</x:v>
      </x:c>
      <x:c r="S66" s="1"/>
      <x:c r="T66" s="1"/>
      <x:c r="U66" s="1"/>
    </x:row>
    <x:row r="67" ht="23" customHeight="1">
      <x:c r="A67" s="1" t="n">
        <x:v>66</x:v>
      </x:c>
      <x:c r="B67" s="1" t="n">
        <x:v>7</x:v>
      </x:c>
      <x:c r="C67" s="1" t="n">
        <x:v>6</x:v>
      </x:c>
      <x:c r="D67" s="1" t="n">
        <x:v>7</x:v>
      </x:c>
      <x:c r="E67" s="1" t="n">
        <x:v>7</x:v>
      </x:c>
      <x:c r="F67" s="1" t="n">
        <x:v>5</x:v>
      </x:c>
      <x:c r="G67" s="1" t="n">
        <x:v>7</x:v>
      </x:c>
      <x:c r="H67" s="1" t="n">
        <x:v>6</x:v>
      </x:c>
      <x:c r="I67" s="1" t="n">
        <x:v>8</x:v>
      </x:c>
      <x:c r="J67" s="1" t="n">
        <x:f>INDEX('평균구간'!$B$2:$B$9,B67)</x:f>
        <x:v>30</x:v>
      </x:c>
      <x:c r="K67" s="1" t="n">
        <x:f>INDEX('평균구간'!$B$2:$B$9,C67)</x:f>
        <x:v>28</x:v>
      </x:c>
      <x:c r="L67" s="1" t="n">
        <x:f>INDEX('평균구간'!$B$2:$B$9,D67)</x:f>
        <x:v>30</x:v>
      </x:c>
      <x:c r="M67" s="1" t="n">
        <x:f>INDEX('평균구간'!$B$2:$B$9,E67)</x:f>
        <x:v>30</x:v>
      </x:c>
      <x:c r="N67" s="1" t="n">
        <x:f>INDEX('평균구간'!$B$2:$B$9,F67)</x:f>
        <x:v>26</x:v>
      </x:c>
      <x:c r="O67" s="1" t="n">
        <x:f>INDEX('평균구간'!$B$2:$B$9,G67)</x:f>
        <x:v>30</x:v>
      </x:c>
      <x:c r="P67" s="1" t="n">
        <x:f>INDEX('평균구간'!$B$2:$B$9,H67)</x:f>
        <x:v>28</x:v>
      </x:c>
      <x:c r="Q67" s="1" t="n">
        <x:f>INDEX('평균구간'!$B$2:$B$9,I67)</x:f>
        <x:v>32</x:v>
      </x:c>
      <x:c r="R67" s="1" t="n">
        <x:f>AVERAGE(J67:Q67)</x:f>
        <x:v>29.25</x:v>
      </x:c>
      <x:c r="S67" s="1"/>
      <x:c r="T67" s="1"/>
      <x:c r="U67" s="1"/>
    </x:row>
    <x:row r="68" ht="23" customHeight="1">
      <x:c r="A68" s="1" t="n">
        <x:v>67</x:v>
      </x:c>
      <x:c r="B68" s="1" t="n">
        <x:v>3</x:v>
      </x:c>
      <x:c r="C68" s="1" t="n">
        <x:v>7</x:v>
      </x:c>
      <x:c r="D68" s="1" t="n">
        <x:v>3</x:v>
      </x:c>
      <x:c r="E68" s="1" t="n">
        <x:v>1</x:v>
      </x:c>
      <x:c r="F68" s="1" t="n">
        <x:v>5</x:v>
      </x:c>
      <x:c r="G68" s="1" t="n">
        <x:v>5</x:v>
      </x:c>
      <x:c r="H68" s="1" t="n">
        <x:v>1</x:v>
      </x:c>
      <x:c r="I68" s="1" t="n">
        <x:v>5</x:v>
      </x:c>
      <x:c r="J68" s="1" t="n">
        <x:f>INDEX('평균구간'!$B$2:$B$9,B68)</x:f>
        <x:v>22</x:v>
      </x:c>
      <x:c r="K68" s="1" t="n">
        <x:f>INDEX('평균구간'!$B$2:$B$9,C68)</x:f>
        <x:v>30</x:v>
      </x:c>
      <x:c r="L68" s="1" t="n">
        <x:f>INDEX('평균구간'!$B$2:$B$9,D68)</x:f>
        <x:v>22</x:v>
      </x:c>
      <x:c r="M68" s="1" t="n">
        <x:f>INDEX('평균구간'!$B$2:$B$9,E68)</x:f>
        <x:v>18</x:v>
      </x:c>
      <x:c r="N68" s="1" t="n">
        <x:f>INDEX('평균구간'!$B$2:$B$9,F68)</x:f>
        <x:v>26</x:v>
      </x:c>
      <x:c r="O68" s="1" t="n">
        <x:f>INDEX('평균구간'!$B$2:$B$9,G68)</x:f>
        <x:v>26</x:v>
      </x:c>
      <x:c r="P68" s="1" t="n">
        <x:f>INDEX('평균구간'!$B$2:$B$9,H68)</x:f>
        <x:v>18</x:v>
      </x:c>
      <x:c r="Q68" s="1" t="n">
        <x:f>INDEX('평균구간'!$B$2:$B$9,I68)</x:f>
        <x:v>26</x:v>
      </x:c>
      <x:c r="R68" s="1" t="n">
        <x:f>AVERAGE(J68:Q68)</x:f>
        <x:v>23.5</x:v>
      </x:c>
      <x:c r="S68" s="1"/>
      <x:c r="T68" s="1"/>
      <x:c r="U68" s="1"/>
    </x:row>
    <x:row r="69" ht="23" customHeight="1">
      <x:c r="A69" s="1" t="n">
        <x:v>68</x:v>
      </x:c>
      <x:c r="B69" s="1" t="n">
        <x:v>3</x:v>
      </x:c>
      <x:c r="C69" s="1" t="n">
        <x:v>8</x:v>
      </x:c>
      <x:c r="D69" s="1" t="n">
        <x:v>4</x:v>
      </x:c>
      <x:c r="E69" s="1" t="n">
        <x:v>4</x:v>
      </x:c>
      <x:c r="F69" s="1" t="n">
        <x:v>1</x:v>
      </x:c>
      <x:c r="G69" s="1" t="n">
        <x:v>4</x:v>
      </x:c>
      <x:c r="H69" s="1" t="n">
        <x:v>8</x:v>
      </x:c>
      <x:c r="I69" s="1" t="n">
        <x:v>8</x:v>
      </x:c>
      <x:c r="J69" s="1" t="n">
        <x:f>INDEX('평균구간'!$B$2:$B$9,B69)</x:f>
        <x:v>22</x:v>
      </x:c>
      <x:c r="K69" s="1" t="n">
        <x:f>INDEX('평균구간'!$B$2:$B$9,C69)</x:f>
        <x:v>32</x:v>
      </x:c>
      <x:c r="L69" s="1" t="n">
        <x:f>INDEX('평균구간'!$B$2:$B$9,D69)</x:f>
        <x:v>24</x:v>
      </x:c>
      <x:c r="M69" s="1" t="n">
        <x:f>INDEX('평균구간'!$B$2:$B$9,E69)</x:f>
        <x:v>24</x:v>
      </x:c>
      <x:c r="N69" s="1" t="n">
        <x:f>INDEX('평균구간'!$B$2:$B$9,F69)</x:f>
        <x:v>18</x:v>
      </x:c>
      <x:c r="O69" s="1" t="n">
        <x:f>INDEX('평균구간'!$B$2:$B$9,G69)</x:f>
        <x:v>24</x:v>
      </x:c>
      <x:c r="P69" s="1" t="n">
        <x:f>INDEX('평균구간'!$B$2:$B$9,H69)</x:f>
        <x:v>32</x:v>
      </x:c>
      <x:c r="Q69" s="1" t="n">
        <x:f>INDEX('평균구간'!$B$2:$B$9,I69)</x:f>
        <x:v>32</x:v>
      </x:c>
      <x:c r="R69" s="1" t="n">
        <x:f>AVERAGE(J69:Q69)</x:f>
        <x:v>26</x:v>
      </x:c>
      <x:c r="S69" s="1"/>
      <x:c r="T69" s="1"/>
      <x:c r="U69" s="1"/>
    </x:row>
    <x:row r="70" ht="23" customHeight="1">
      <x:c r="A70" s="1" t="n">
        <x:v>69</x:v>
      </x:c>
      <x:c r="B70" s="1" t="n">
        <x:v>1</x:v>
      </x:c>
      <x:c r="C70" s="1" t="n">
        <x:v>7</x:v>
      </x:c>
      <x:c r="D70" s="1" t="n">
        <x:v>3</x:v>
      </x:c>
      <x:c r="E70" s="1" t="n">
        <x:v>6</x:v>
      </x:c>
      <x:c r="F70" s="1" t="n">
        <x:v>2</x:v>
      </x:c>
      <x:c r="G70" s="1" t="n">
        <x:v>6</x:v>
      </x:c>
      <x:c r="H70" s="1" t="n">
        <x:v>3</x:v>
      </x:c>
      <x:c r="I70" s="1" t="n">
        <x:v>8</x:v>
      </x:c>
      <x:c r="J70" s="1" t="n">
        <x:f>INDEX('평균구간'!$B$2:$B$9,B70)</x:f>
        <x:v>18</x:v>
      </x:c>
      <x:c r="K70" s="1" t="n">
        <x:f>INDEX('평균구간'!$B$2:$B$9,C70)</x:f>
        <x:v>30</x:v>
      </x:c>
      <x:c r="L70" s="1" t="n">
        <x:f>INDEX('평균구간'!$B$2:$B$9,D70)</x:f>
        <x:v>22</x:v>
      </x:c>
      <x:c r="M70" s="1" t="n">
        <x:f>INDEX('평균구간'!$B$2:$B$9,E70)</x:f>
        <x:v>28</x:v>
      </x:c>
      <x:c r="N70" s="1" t="n">
        <x:f>INDEX('평균구간'!$B$2:$B$9,F70)</x:f>
        <x:v>20</x:v>
      </x:c>
      <x:c r="O70" s="1" t="n">
        <x:f>INDEX('평균구간'!$B$2:$B$9,G70)</x:f>
        <x:v>28</x:v>
      </x:c>
      <x:c r="P70" s="1" t="n">
        <x:f>INDEX('평균구간'!$B$2:$B$9,H70)</x:f>
        <x:v>22</x:v>
      </x:c>
      <x:c r="Q70" s="1" t="n">
        <x:f>INDEX('평균구간'!$B$2:$B$9,I70)</x:f>
        <x:v>32</x:v>
      </x:c>
      <x:c r="R70" s="1" t="n">
        <x:f>AVERAGE(J70:Q70)</x:f>
        <x:v>25</x:v>
      </x:c>
      <x:c r="S70" s="1"/>
      <x:c r="T70" s="1"/>
      <x:c r="U70" s="1"/>
    </x:row>
    <x:row r="71" ht="23" customHeight="1">
      <x:c r="A71" s="1" t="n">
        <x:v>70</x:v>
      </x:c>
      <x:c r="B71" s="1" t="n">
        <x:v>3</x:v>
      </x:c>
      <x:c r="C71" s="1" t="n">
        <x:v>7</x:v>
      </x:c>
      <x:c r="D71" s="1" t="n">
        <x:v>3</x:v>
      </x:c>
      <x:c r="E71" s="1" t="n">
        <x:v>7</x:v>
      </x:c>
      <x:c r="F71" s="1" t="n">
        <x:v>7</x:v>
      </x:c>
      <x:c r="G71" s="1" t="n">
        <x:v>8</x:v>
      </x:c>
      <x:c r="H71" s="1" t="n">
        <x:v>2</x:v>
      </x:c>
      <x:c r="I71" s="1" t="n">
        <x:v>4</x:v>
      </x:c>
      <x:c r="J71" s="1" t="n">
        <x:f>INDEX('평균구간'!$B$2:$B$9,B71)</x:f>
        <x:v>22</x:v>
      </x:c>
      <x:c r="K71" s="1" t="n">
        <x:f>INDEX('평균구간'!$B$2:$B$9,C71)</x:f>
        <x:v>30</x:v>
      </x:c>
      <x:c r="L71" s="1" t="n">
        <x:f>INDEX('평균구간'!$B$2:$B$9,D71)</x:f>
        <x:v>22</x:v>
      </x:c>
      <x:c r="M71" s="1" t="n">
        <x:f>INDEX('평균구간'!$B$2:$B$9,E71)</x:f>
        <x:v>30</x:v>
      </x:c>
      <x:c r="N71" s="1" t="n">
        <x:f>INDEX('평균구간'!$B$2:$B$9,F71)</x:f>
        <x:v>30</x:v>
      </x:c>
      <x:c r="O71" s="1" t="n">
        <x:f>INDEX('평균구간'!$B$2:$B$9,G71)</x:f>
        <x:v>32</x:v>
      </x:c>
      <x:c r="P71" s="1" t="n">
        <x:f>INDEX('평균구간'!$B$2:$B$9,H71)</x:f>
        <x:v>20</x:v>
      </x:c>
      <x:c r="Q71" s="1" t="n">
        <x:f>INDEX('평균구간'!$B$2:$B$9,I71)</x:f>
        <x:v>24</x:v>
      </x:c>
      <x:c r="R71" s="1" t="n">
        <x:f>AVERAGE(J71:Q71)</x:f>
        <x:v>26.25</x:v>
      </x:c>
      <x:c r="S71" s="1"/>
      <x:c r="T71" s="1"/>
      <x:c r="U71" s="1"/>
    </x:row>
    <x:row r="72" ht="23" customHeight="1">
      <x:c r="A72" s="1" t="n">
        <x:v>71</x:v>
      </x:c>
      <x:c r="B72" s="1" t="n">
        <x:v>3</x:v>
      </x:c>
      <x:c r="C72" s="1" t="n">
        <x:v>6</x:v>
      </x:c>
      <x:c r="D72" s="1" t="n">
        <x:v>2</x:v>
      </x:c>
      <x:c r="E72" s="1" t="n">
        <x:v>5</x:v>
      </x:c>
      <x:c r="F72" s="1" t="n">
        <x:v>4</x:v>
      </x:c>
      <x:c r="G72" s="1" t="n">
        <x:v>3</x:v>
      </x:c>
      <x:c r="H72" s="1" t="n">
        <x:v>3</x:v>
      </x:c>
      <x:c r="I72" s="1" t="n">
        <x:v>5</x:v>
      </x:c>
      <x:c r="J72" s="1" t="n">
        <x:f>INDEX('평균구간'!$B$2:$B$9,B72)</x:f>
        <x:v>22</x:v>
      </x:c>
      <x:c r="K72" s="1" t="n">
        <x:f>INDEX('평균구간'!$B$2:$B$9,C72)</x:f>
        <x:v>28</x:v>
      </x:c>
      <x:c r="L72" s="1" t="n">
        <x:f>INDEX('평균구간'!$B$2:$B$9,D72)</x:f>
        <x:v>20</x:v>
      </x:c>
      <x:c r="M72" s="1" t="n">
        <x:f>INDEX('평균구간'!$B$2:$B$9,E72)</x:f>
        <x:v>26</x:v>
      </x:c>
      <x:c r="N72" s="1" t="n">
        <x:f>INDEX('평균구간'!$B$2:$B$9,F72)</x:f>
        <x:v>24</x:v>
      </x:c>
      <x:c r="O72" s="1" t="n">
        <x:f>INDEX('평균구간'!$B$2:$B$9,G72)</x:f>
        <x:v>22</x:v>
      </x:c>
      <x:c r="P72" s="1" t="n">
        <x:f>INDEX('평균구간'!$B$2:$B$9,H72)</x:f>
        <x:v>22</x:v>
      </x:c>
      <x:c r="Q72" s="1" t="n">
        <x:f>INDEX('평균구간'!$B$2:$B$9,I72)</x:f>
        <x:v>26</x:v>
      </x:c>
      <x:c r="R72" s="1" t="n">
        <x:f>AVERAGE(J72:Q72)</x:f>
        <x:v>23.75</x:v>
      </x:c>
      <x:c r="S72" s="1"/>
      <x:c r="T72" s="1"/>
      <x:c r="U72" s="1"/>
    </x:row>
    <x:row r="73" ht="23" customHeight="1">
      <x:c r="A73" s="1" t="n">
        <x:v>72</x:v>
      </x:c>
      <x:c r="B73" s="1" t="n">
        <x:v>5</x:v>
      </x:c>
      <x:c r="C73" s="1" t="n">
        <x:v>5</x:v>
      </x:c>
      <x:c r="D73" s="1" t="n">
        <x:v>3</x:v>
      </x:c>
      <x:c r="E73" s="1" t="n">
        <x:v>8</x:v>
      </x:c>
      <x:c r="F73" s="1" t="n">
        <x:v>1</x:v>
      </x:c>
      <x:c r="G73" s="1" t="n">
        <x:v>5</x:v>
      </x:c>
      <x:c r="H73" s="1" t="n">
        <x:v>2</x:v>
      </x:c>
      <x:c r="I73" s="1" t="n">
        <x:v>6</x:v>
      </x:c>
      <x:c r="J73" s="1" t="n">
        <x:f>INDEX('평균구간'!$B$2:$B$9,B73)</x:f>
        <x:v>26</x:v>
      </x:c>
      <x:c r="K73" s="1" t="n">
        <x:f>INDEX('평균구간'!$B$2:$B$9,C73)</x:f>
        <x:v>26</x:v>
      </x:c>
      <x:c r="L73" s="1" t="n">
        <x:f>INDEX('평균구간'!$B$2:$B$9,D73)</x:f>
        <x:v>22</x:v>
      </x:c>
      <x:c r="M73" s="1" t="n">
        <x:f>INDEX('평균구간'!$B$2:$B$9,E73)</x:f>
        <x:v>32</x:v>
      </x:c>
      <x:c r="N73" s="1" t="n">
        <x:f>INDEX('평균구간'!$B$2:$B$9,F73)</x:f>
        <x:v>18</x:v>
      </x:c>
      <x:c r="O73" s="1" t="n">
        <x:f>INDEX('평균구간'!$B$2:$B$9,G73)</x:f>
        <x:v>26</x:v>
      </x:c>
      <x:c r="P73" s="1" t="n">
        <x:f>INDEX('평균구간'!$B$2:$B$9,H73)</x:f>
        <x:v>20</x:v>
      </x:c>
      <x:c r="Q73" s="1" t="n">
        <x:f>INDEX('평균구간'!$B$2:$B$9,I73)</x:f>
        <x:v>28</x:v>
      </x:c>
      <x:c r="R73" s="1" t="n">
        <x:f>AVERAGE(J73:Q73)</x:f>
        <x:v>24.75</x:v>
      </x:c>
      <x:c r="S73" s="1"/>
      <x:c r="T73" s="1"/>
      <x:c r="U73" s="1"/>
    </x:row>
    <x:row r="74" ht="23" customHeight="1">
      <x:c r="A74" s="1" t="n">
        <x:v>73</x:v>
      </x:c>
      <x:c r="B74" s="1" t="n">
        <x:v>2</x:v>
      </x:c>
      <x:c r="C74" s="1" t="n">
        <x:v>6</x:v>
      </x:c>
      <x:c r="D74" s="1" t="n">
        <x:v>8</x:v>
      </x:c>
      <x:c r="E74" s="1" t="n">
        <x:v>8</x:v>
      </x:c>
      <x:c r="F74" s="1" t="n">
        <x:v>5</x:v>
      </x:c>
      <x:c r="G74" s="1" t="n">
        <x:v>3</x:v>
      </x:c>
      <x:c r="H74" s="1" t="n">
        <x:v>1</x:v>
      </x:c>
      <x:c r="I74" s="1" t="n">
        <x:v>3</x:v>
      </x:c>
      <x:c r="J74" s="1" t="n">
        <x:f>INDEX('평균구간'!$B$2:$B$9,B74)</x:f>
        <x:v>20</x:v>
      </x:c>
      <x:c r="K74" s="1" t="n">
        <x:f>INDEX('평균구간'!$B$2:$B$9,C74)</x:f>
        <x:v>28</x:v>
      </x:c>
      <x:c r="L74" s="1" t="n">
        <x:f>INDEX('평균구간'!$B$2:$B$9,D74)</x:f>
        <x:v>32</x:v>
      </x:c>
      <x:c r="M74" s="1" t="n">
        <x:f>INDEX('평균구간'!$B$2:$B$9,E74)</x:f>
        <x:v>32</x:v>
      </x:c>
      <x:c r="N74" s="1" t="n">
        <x:f>INDEX('평균구간'!$B$2:$B$9,F74)</x:f>
        <x:v>26</x:v>
      </x:c>
      <x:c r="O74" s="1" t="n">
        <x:f>INDEX('평균구간'!$B$2:$B$9,G74)</x:f>
        <x:v>22</x:v>
      </x:c>
      <x:c r="P74" s="1" t="n">
        <x:f>INDEX('평균구간'!$B$2:$B$9,H74)</x:f>
        <x:v>18</x:v>
      </x:c>
      <x:c r="Q74" s="1" t="n">
        <x:f>INDEX('평균구간'!$B$2:$B$9,I74)</x:f>
        <x:v>22</x:v>
      </x:c>
      <x:c r="R74" s="1" t="n">
        <x:f>AVERAGE(J74:Q74)</x:f>
        <x:v>25</x:v>
      </x:c>
      <x:c r="S74" s="1"/>
      <x:c r="T74" s="1"/>
      <x:c r="U74" s="1"/>
    </x:row>
    <x:row r="75" ht="23" customHeight="1">
      <x:c r="A75" s="1" t="n">
        <x:v>74</x:v>
      </x:c>
      <x:c r="B75" s="1" t="n">
        <x:v>5</x:v>
      </x:c>
      <x:c r="C75" s="1" t="n">
        <x:v>8</x:v>
      </x:c>
      <x:c r="D75" s="1" t="n">
        <x:v>2</x:v>
      </x:c>
      <x:c r="E75" s="1" t="n">
        <x:v>7</x:v>
      </x:c>
      <x:c r="F75" s="1" t="n">
        <x:v>3</x:v>
      </x:c>
      <x:c r="G75" s="1" t="n">
        <x:v>7</x:v>
      </x:c>
      <x:c r="H75" s="1" t="n">
        <x:v>5</x:v>
      </x:c>
      <x:c r="I75" s="1" t="n">
        <x:v>4</x:v>
      </x:c>
      <x:c r="J75" s="1" t="n">
        <x:f>INDEX('평균구간'!$B$2:$B$9,B75)</x:f>
        <x:v>26</x:v>
      </x:c>
      <x:c r="K75" s="1" t="n">
        <x:f>INDEX('평균구간'!$B$2:$B$9,C75)</x:f>
        <x:v>32</x:v>
      </x:c>
      <x:c r="L75" s="1" t="n">
        <x:f>INDEX('평균구간'!$B$2:$B$9,D75)</x:f>
        <x:v>20</x:v>
      </x:c>
      <x:c r="M75" s="1" t="n">
        <x:f>INDEX('평균구간'!$B$2:$B$9,E75)</x:f>
        <x:v>30</x:v>
      </x:c>
      <x:c r="N75" s="1" t="n">
        <x:f>INDEX('평균구간'!$B$2:$B$9,F75)</x:f>
        <x:v>22</x:v>
      </x:c>
      <x:c r="O75" s="1" t="n">
        <x:f>INDEX('평균구간'!$B$2:$B$9,G75)</x:f>
        <x:v>30</x:v>
      </x:c>
      <x:c r="P75" s="1" t="n">
        <x:f>INDEX('평균구간'!$B$2:$B$9,H75)</x:f>
        <x:v>26</x:v>
      </x:c>
      <x:c r="Q75" s="1" t="n">
        <x:f>INDEX('평균구간'!$B$2:$B$9,I75)</x:f>
        <x:v>24</x:v>
      </x:c>
      <x:c r="R75" s="1" t="n">
        <x:f>AVERAGE(J75:Q75)</x:f>
        <x:v>26.25</x:v>
      </x:c>
      <x:c r="S75" s="1"/>
      <x:c r="T75" s="1"/>
      <x:c r="U75" s="1"/>
    </x:row>
    <x:row r="76" ht="23" customHeight="1">
      <x:c r="A76" s="1" t="n">
        <x:v>75</x:v>
      </x:c>
      <x:c r="B76" s="1" t="n">
        <x:v>5</x:v>
      </x:c>
      <x:c r="C76" s="1" t="n">
        <x:v>4</x:v>
      </x:c>
      <x:c r="D76" s="1" t="n">
        <x:v>7</x:v>
      </x:c>
      <x:c r="E76" s="1" t="n">
        <x:v>6</x:v>
      </x:c>
      <x:c r="F76" s="1" t="n">
        <x:v>8</x:v>
      </x:c>
      <x:c r="G76" s="1" t="n">
        <x:v>5</x:v>
      </x:c>
      <x:c r="H76" s="1" t="n">
        <x:v>4</x:v>
      </x:c>
      <x:c r="I76" s="1" t="n">
        <x:v>4</x:v>
      </x:c>
      <x:c r="J76" s="1" t="n">
        <x:f>INDEX('평균구간'!$B$2:$B$9,B76)</x:f>
        <x:v>26</x:v>
      </x:c>
      <x:c r="K76" s="1" t="n">
        <x:f>INDEX('평균구간'!$B$2:$B$9,C76)</x:f>
        <x:v>24</x:v>
      </x:c>
      <x:c r="L76" s="1" t="n">
        <x:f>INDEX('평균구간'!$B$2:$B$9,D76)</x:f>
        <x:v>30</x:v>
      </x:c>
      <x:c r="M76" s="1" t="n">
        <x:f>INDEX('평균구간'!$B$2:$B$9,E76)</x:f>
        <x:v>28</x:v>
      </x:c>
      <x:c r="N76" s="1" t="n">
        <x:f>INDEX('평균구간'!$B$2:$B$9,F76)</x:f>
        <x:v>32</x:v>
      </x:c>
      <x:c r="O76" s="1" t="n">
        <x:f>INDEX('평균구간'!$B$2:$B$9,G76)</x:f>
        <x:v>26</x:v>
      </x:c>
      <x:c r="P76" s="1" t="n">
        <x:f>INDEX('평균구간'!$B$2:$B$9,H76)</x:f>
        <x:v>24</x:v>
      </x:c>
      <x:c r="Q76" s="1" t="n">
        <x:f>INDEX('평균구간'!$B$2:$B$9,I76)</x:f>
        <x:v>24</x:v>
      </x:c>
      <x:c r="R76" s="1" t="n">
        <x:f>AVERAGE(J76:Q76)</x:f>
        <x:v>26.75</x:v>
      </x:c>
      <x:c r="S76" s="1"/>
      <x:c r="T76" s="1"/>
      <x:c r="U76" s="1"/>
    </x:row>
    <x:row r="77" ht="23" customHeight="1">
      <x:c r="A77" s="1" t="n">
        <x:v>76</x:v>
      </x:c>
      <x:c r="B77" s="1" t="n">
        <x:v>3</x:v>
      </x:c>
      <x:c r="C77" s="1" t="n">
        <x:v>8</x:v>
      </x:c>
      <x:c r="D77" s="1" t="n">
        <x:v>4</x:v>
      </x:c>
      <x:c r="E77" s="1" t="n">
        <x:v>4</x:v>
      </x:c>
      <x:c r="F77" s="1" t="n">
        <x:v>3</x:v>
      </x:c>
      <x:c r="G77" s="1" t="n">
        <x:v>4</x:v>
      </x:c>
      <x:c r="H77" s="1" t="n">
        <x:v>7</x:v>
      </x:c>
      <x:c r="I77" s="1" t="n">
        <x:v>1</x:v>
      </x:c>
      <x:c r="J77" s="1" t="n">
        <x:f>INDEX('평균구간'!$B$2:$B$9,B77)</x:f>
        <x:v>22</x:v>
      </x:c>
      <x:c r="K77" s="1" t="n">
        <x:f>INDEX('평균구간'!$B$2:$B$9,C77)</x:f>
        <x:v>32</x:v>
      </x:c>
      <x:c r="L77" s="1" t="n">
        <x:f>INDEX('평균구간'!$B$2:$B$9,D77)</x:f>
        <x:v>24</x:v>
      </x:c>
      <x:c r="M77" s="1" t="n">
        <x:f>INDEX('평균구간'!$B$2:$B$9,E77)</x:f>
        <x:v>24</x:v>
      </x:c>
      <x:c r="N77" s="1" t="n">
        <x:f>INDEX('평균구간'!$B$2:$B$9,F77)</x:f>
        <x:v>22</x:v>
      </x:c>
      <x:c r="O77" s="1" t="n">
        <x:f>INDEX('평균구간'!$B$2:$B$9,G77)</x:f>
        <x:v>24</x:v>
      </x:c>
      <x:c r="P77" s="1" t="n">
        <x:f>INDEX('평균구간'!$B$2:$B$9,H77)</x:f>
        <x:v>30</x:v>
      </x:c>
      <x:c r="Q77" s="1" t="n">
        <x:f>INDEX('평균구간'!$B$2:$B$9,I77)</x:f>
        <x:v>18</x:v>
      </x:c>
      <x:c r="R77" s="1" t="n">
        <x:f>AVERAGE(J77:Q77)</x:f>
        <x:v>24.5</x:v>
      </x:c>
      <x:c r="S77" s="1"/>
      <x:c r="T77" s="1"/>
      <x:c r="U77" s="1"/>
    </x:row>
    <x:row r="78" ht="23" customHeight="1">
      <x:c r="A78" s="1" t="n">
        <x:v>77</x:v>
      </x:c>
      <x:c r="B78" s="1" t="n">
        <x:v>7</x:v>
      </x:c>
      <x:c r="C78" s="1" t="n">
        <x:v>3</x:v>
      </x:c>
      <x:c r="D78" s="1" t="n">
        <x:v>4</x:v>
      </x:c>
      <x:c r="E78" s="1" t="n">
        <x:v>4</x:v>
      </x:c>
      <x:c r="F78" s="1" t="n">
        <x:v>7</x:v>
      </x:c>
      <x:c r="G78" s="1" t="n">
        <x:v>7</x:v>
      </x:c>
      <x:c r="H78" s="1" t="n">
        <x:v>5</x:v>
      </x:c>
      <x:c r="I78" s="1" t="n">
        <x:v>4</x:v>
      </x:c>
      <x:c r="J78" s="1" t="n">
        <x:f>INDEX('평균구간'!$B$2:$B$9,B78)</x:f>
        <x:v>30</x:v>
      </x:c>
      <x:c r="K78" s="1" t="n">
        <x:f>INDEX('평균구간'!$B$2:$B$9,C78)</x:f>
        <x:v>22</x:v>
      </x:c>
      <x:c r="L78" s="1" t="n">
        <x:f>INDEX('평균구간'!$B$2:$B$9,D78)</x:f>
        <x:v>24</x:v>
      </x:c>
      <x:c r="M78" s="1" t="n">
        <x:f>INDEX('평균구간'!$B$2:$B$9,E78)</x:f>
        <x:v>24</x:v>
      </x:c>
      <x:c r="N78" s="1" t="n">
        <x:f>INDEX('평균구간'!$B$2:$B$9,F78)</x:f>
        <x:v>30</x:v>
      </x:c>
      <x:c r="O78" s="1" t="n">
        <x:f>INDEX('평균구간'!$B$2:$B$9,G78)</x:f>
        <x:v>30</x:v>
      </x:c>
      <x:c r="P78" s="1" t="n">
        <x:f>INDEX('평균구간'!$B$2:$B$9,H78)</x:f>
        <x:v>26</x:v>
      </x:c>
      <x:c r="Q78" s="1" t="n">
        <x:f>INDEX('평균구간'!$B$2:$B$9,I78)</x:f>
        <x:v>24</x:v>
      </x:c>
      <x:c r="R78" s="1" t="n">
        <x:f>AVERAGE(J78:Q78)</x:f>
        <x:v>26.25</x:v>
      </x:c>
      <x:c r="S78" s="1"/>
      <x:c r="T78" s="1"/>
      <x:c r="U78" s="1"/>
    </x:row>
    <x:row r="79" ht="23" customHeight="1">
      <x:c r="A79" s="1" t="n">
        <x:v>78</x:v>
      </x:c>
      <x:c r="B79" s="1" t="n">
        <x:v>8</x:v>
      </x:c>
      <x:c r="C79" s="1" t="n">
        <x:v>6</x:v>
      </x:c>
      <x:c r="D79" s="1" t="n">
        <x:v>6</x:v>
      </x:c>
      <x:c r="E79" s="1" t="n">
        <x:v>2</x:v>
      </x:c>
      <x:c r="F79" s="1" t="n">
        <x:v>1</x:v>
      </x:c>
      <x:c r="G79" s="1" t="n">
        <x:v>6</x:v>
      </x:c>
      <x:c r="H79" s="1" t="n">
        <x:v>2</x:v>
      </x:c>
      <x:c r="I79" s="1" t="n">
        <x:v>4</x:v>
      </x:c>
      <x:c r="J79" s="1" t="n">
        <x:f>INDEX('평균구간'!$B$2:$B$9,B79)</x:f>
        <x:v>32</x:v>
      </x:c>
      <x:c r="K79" s="1" t="n">
        <x:f>INDEX('평균구간'!$B$2:$B$9,C79)</x:f>
        <x:v>28</x:v>
      </x:c>
      <x:c r="L79" s="1" t="n">
        <x:f>INDEX('평균구간'!$B$2:$B$9,D79)</x:f>
        <x:v>28</x:v>
      </x:c>
      <x:c r="M79" s="1" t="n">
        <x:f>INDEX('평균구간'!$B$2:$B$9,E79)</x:f>
        <x:v>20</x:v>
      </x:c>
      <x:c r="N79" s="1" t="n">
        <x:f>INDEX('평균구간'!$B$2:$B$9,F79)</x:f>
        <x:v>18</x:v>
      </x:c>
      <x:c r="O79" s="1" t="n">
        <x:f>INDEX('평균구간'!$B$2:$B$9,G79)</x:f>
        <x:v>28</x:v>
      </x:c>
      <x:c r="P79" s="1" t="n">
        <x:f>INDEX('평균구간'!$B$2:$B$9,H79)</x:f>
        <x:v>20</x:v>
      </x:c>
      <x:c r="Q79" s="1" t="n">
        <x:f>INDEX('평균구간'!$B$2:$B$9,I79)</x:f>
        <x:v>24</x:v>
      </x:c>
      <x:c r="R79" s="1" t="n">
        <x:f>AVERAGE(J79:Q79)</x:f>
        <x:v>24.75</x:v>
      </x:c>
      <x:c r="S79" s="1"/>
      <x:c r="T79" s="1"/>
      <x:c r="U79" s="1"/>
    </x:row>
    <x:row r="80" ht="23" customHeight="1">
      <x:c r="A80" s="1" t="n">
        <x:v>79</x:v>
      </x:c>
      <x:c r="B80" s="1" t="n">
        <x:v>1</x:v>
      </x:c>
      <x:c r="C80" s="1" t="n">
        <x:v>3</x:v>
      </x:c>
      <x:c r="D80" s="1" t="n">
        <x:v>6</x:v>
      </x:c>
      <x:c r="E80" s="1" t="n">
        <x:v>2</x:v>
      </x:c>
      <x:c r="F80" s="1" t="n">
        <x:v>1</x:v>
      </x:c>
      <x:c r="G80" s="1" t="n">
        <x:v>4</x:v>
      </x:c>
      <x:c r="H80" s="1" t="n">
        <x:v>8</x:v>
      </x:c>
      <x:c r="I80" s="1" t="n">
        <x:v>3</x:v>
      </x:c>
      <x:c r="J80" s="1" t="n">
        <x:f>INDEX('평균구간'!$B$2:$B$9,B80)</x:f>
        <x:v>18</x:v>
      </x:c>
      <x:c r="K80" s="1" t="n">
        <x:f>INDEX('평균구간'!$B$2:$B$9,C80)</x:f>
        <x:v>22</x:v>
      </x:c>
      <x:c r="L80" s="1" t="n">
        <x:f>INDEX('평균구간'!$B$2:$B$9,D80)</x:f>
        <x:v>28</x:v>
      </x:c>
      <x:c r="M80" s="1" t="n">
        <x:f>INDEX('평균구간'!$B$2:$B$9,E80)</x:f>
        <x:v>20</x:v>
      </x:c>
      <x:c r="N80" s="1" t="n">
        <x:f>INDEX('평균구간'!$B$2:$B$9,F80)</x:f>
        <x:v>18</x:v>
      </x:c>
      <x:c r="O80" s="1" t="n">
        <x:f>INDEX('평균구간'!$B$2:$B$9,G80)</x:f>
        <x:v>24</x:v>
      </x:c>
      <x:c r="P80" s="1" t="n">
        <x:f>INDEX('평균구간'!$B$2:$B$9,H80)</x:f>
        <x:v>32</x:v>
      </x:c>
      <x:c r="Q80" s="1" t="n">
        <x:f>INDEX('평균구간'!$B$2:$B$9,I80)</x:f>
        <x:v>22</x:v>
      </x:c>
      <x:c r="R80" s="1" t="n">
        <x:f>AVERAGE(J80:Q80)</x:f>
        <x:v>23</x:v>
      </x:c>
      <x:c r="S80" s="1"/>
      <x:c r="T80" s="1"/>
      <x:c r="U80" s="1"/>
    </x:row>
    <x:row r="81" ht="23" customHeight="1">
      <x:c r="A81" s="1" t="n">
        <x:v>80</x:v>
      </x:c>
      <x:c r="B81" s="1" t="n">
        <x:v>3</x:v>
      </x:c>
      <x:c r="C81" s="1" t="n">
        <x:v>6</x:v>
      </x:c>
      <x:c r="D81" s="1" t="n">
        <x:v>6</x:v>
      </x:c>
      <x:c r="E81" s="1" t="n">
        <x:v>4</x:v>
      </x:c>
      <x:c r="F81" s="1" t="n">
        <x:v>5</x:v>
      </x:c>
      <x:c r="G81" s="1" t="n">
        <x:v>3</x:v>
      </x:c>
      <x:c r="H81" s="1" t="n">
        <x:v>3</x:v>
      </x:c>
      <x:c r="I81" s="1" t="n">
        <x:v>2</x:v>
      </x:c>
      <x:c r="J81" s="1" t="n">
        <x:f>INDEX('평균구간'!$B$2:$B$9,B81)</x:f>
        <x:v>22</x:v>
      </x:c>
      <x:c r="K81" s="1" t="n">
        <x:f>INDEX('평균구간'!$B$2:$B$9,C81)</x:f>
        <x:v>28</x:v>
      </x:c>
      <x:c r="L81" s="1" t="n">
        <x:f>INDEX('평균구간'!$B$2:$B$9,D81)</x:f>
        <x:v>28</x:v>
      </x:c>
      <x:c r="M81" s="1" t="n">
        <x:f>INDEX('평균구간'!$B$2:$B$9,E81)</x:f>
        <x:v>24</x:v>
      </x:c>
      <x:c r="N81" s="1" t="n">
        <x:f>INDEX('평균구간'!$B$2:$B$9,F81)</x:f>
        <x:v>26</x:v>
      </x:c>
      <x:c r="O81" s="1" t="n">
        <x:f>INDEX('평균구간'!$B$2:$B$9,G81)</x:f>
        <x:v>22</x:v>
      </x:c>
      <x:c r="P81" s="1" t="n">
        <x:f>INDEX('평균구간'!$B$2:$B$9,H81)</x:f>
        <x:v>22</x:v>
      </x:c>
      <x:c r="Q81" s="1" t="n">
        <x:f>INDEX('평균구간'!$B$2:$B$9,I81)</x:f>
        <x:v>20</x:v>
      </x:c>
      <x:c r="R81" s="1" t="n">
        <x:f>AVERAGE(J81:Q81)</x:f>
        <x:v>24</x:v>
      </x:c>
      <x:c r="S81" s="1"/>
      <x:c r="T81" s="1"/>
      <x:c r="U81" s="1"/>
    </x:row>
    <x:row r="82" ht="23" customHeight="1">
      <x:c r="A82" s="1" t="n">
        <x:v>81</x:v>
      </x:c>
      <x:c r="B82" s="1" t="n">
        <x:v>2</x:v>
      </x:c>
      <x:c r="C82" s="1" t="n">
        <x:v>8</x:v>
      </x:c>
      <x:c r="D82" s="1" t="n">
        <x:v>4</x:v>
      </x:c>
      <x:c r="E82" s="1" t="n">
        <x:v>5</x:v>
      </x:c>
      <x:c r="F82" s="1" t="n">
        <x:v>2</x:v>
      </x:c>
      <x:c r="G82" s="1" t="n">
        <x:v>4</x:v>
      </x:c>
      <x:c r="H82" s="1" t="n">
        <x:v>3</x:v>
      </x:c>
      <x:c r="I82" s="1" t="n">
        <x:v>3</x:v>
      </x:c>
      <x:c r="J82" s="1" t="n">
        <x:f>INDEX('평균구간'!$B$2:$B$9,B82)</x:f>
        <x:v>20</x:v>
      </x:c>
      <x:c r="K82" s="1" t="n">
        <x:f>INDEX('평균구간'!$B$2:$B$9,C82)</x:f>
        <x:v>32</x:v>
      </x:c>
      <x:c r="L82" s="1" t="n">
        <x:f>INDEX('평균구간'!$B$2:$B$9,D82)</x:f>
        <x:v>24</x:v>
      </x:c>
      <x:c r="M82" s="1" t="n">
        <x:f>INDEX('평균구간'!$B$2:$B$9,E82)</x:f>
        <x:v>26</x:v>
      </x:c>
      <x:c r="N82" s="1" t="n">
        <x:f>INDEX('평균구간'!$B$2:$B$9,F82)</x:f>
        <x:v>20</x:v>
      </x:c>
      <x:c r="O82" s="1" t="n">
        <x:f>INDEX('평균구간'!$B$2:$B$9,G82)</x:f>
        <x:v>24</x:v>
      </x:c>
      <x:c r="P82" s="1" t="n">
        <x:f>INDEX('평균구간'!$B$2:$B$9,H82)</x:f>
        <x:v>22</x:v>
      </x:c>
      <x:c r="Q82" s="1" t="n">
        <x:f>INDEX('평균구간'!$B$2:$B$9,I82)</x:f>
        <x:v>22</x:v>
      </x:c>
      <x:c r="R82" s="1" t="n">
        <x:f>AVERAGE(J82:Q82)</x:f>
        <x:v>23.75</x:v>
      </x:c>
      <x:c r="S82" s="1"/>
      <x:c r="T82" s="1"/>
      <x:c r="U82" s="1"/>
    </x:row>
    <x:row r="83" ht="23" customHeight="1">
      <x:c r="A83" s="1" t="n">
        <x:v>82</x:v>
      </x:c>
      <x:c r="B83" s="1" t="n">
        <x:v>2</x:v>
      </x:c>
      <x:c r="C83" s="1" t="n">
        <x:v>5</x:v>
      </x:c>
      <x:c r="D83" s="1" t="n">
        <x:v>8</x:v>
      </x:c>
      <x:c r="E83" s="1" t="n">
        <x:v>7</x:v>
      </x:c>
      <x:c r="F83" s="1" t="n">
        <x:v>5</x:v>
      </x:c>
      <x:c r="G83" s="1" t="n">
        <x:v>6</x:v>
      </x:c>
      <x:c r="H83" s="1" t="n">
        <x:v>8</x:v>
      </x:c>
      <x:c r="I83" s="1" t="n">
        <x:v>1</x:v>
      </x:c>
      <x:c r="J83" s="1" t="n">
        <x:f>INDEX('평균구간'!$B$2:$B$9,B83)</x:f>
        <x:v>20</x:v>
      </x:c>
      <x:c r="K83" s="1" t="n">
        <x:f>INDEX('평균구간'!$B$2:$B$9,C83)</x:f>
        <x:v>26</x:v>
      </x:c>
      <x:c r="L83" s="1" t="n">
        <x:f>INDEX('평균구간'!$B$2:$B$9,D83)</x:f>
        <x:v>32</x:v>
      </x:c>
      <x:c r="M83" s="1" t="n">
        <x:f>INDEX('평균구간'!$B$2:$B$9,E83)</x:f>
        <x:v>30</x:v>
      </x:c>
      <x:c r="N83" s="1" t="n">
        <x:f>INDEX('평균구간'!$B$2:$B$9,F83)</x:f>
        <x:v>26</x:v>
      </x:c>
      <x:c r="O83" s="1" t="n">
        <x:f>INDEX('평균구간'!$B$2:$B$9,G83)</x:f>
        <x:v>28</x:v>
      </x:c>
      <x:c r="P83" s="1" t="n">
        <x:f>INDEX('평균구간'!$B$2:$B$9,H83)</x:f>
        <x:v>32</x:v>
      </x:c>
      <x:c r="Q83" s="1" t="n">
        <x:f>INDEX('평균구간'!$B$2:$B$9,I83)</x:f>
        <x:v>18</x:v>
      </x:c>
      <x:c r="R83" s="1" t="n">
        <x:f>AVERAGE(J83:Q83)</x:f>
        <x:v>26.5</x:v>
      </x:c>
      <x:c r="S83" s="1"/>
      <x:c r="T83" s="1"/>
      <x:c r="U83" s="1"/>
    </x:row>
    <x:row r="84" ht="23" customHeight="1">
      <x:c r="A84" s="1" t="n">
        <x:v>83</x:v>
      </x:c>
      <x:c r="B84" s="1" t="n">
        <x:v>2</x:v>
      </x:c>
      <x:c r="C84" s="1" t="n">
        <x:v>2</x:v>
      </x:c>
      <x:c r="D84" s="1" t="n">
        <x:v>1</x:v>
      </x:c>
      <x:c r="E84" s="1" t="n">
        <x:v>2</x:v>
      </x:c>
      <x:c r="F84" s="1" t="n">
        <x:v>2</x:v>
      </x:c>
      <x:c r="G84" s="1" t="n">
        <x:v>3</x:v>
      </x:c>
      <x:c r="H84" s="1" t="n">
        <x:v>1</x:v>
      </x:c>
      <x:c r="I84" s="1" t="n">
        <x:v>3</x:v>
      </x:c>
      <x:c r="J84" s="1" t="n">
        <x:f>INDEX('평균구간'!$B$2:$B$9,B84)</x:f>
        <x:v>20</x:v>
      </x:c>
      <x:c r="K84" s="1" t="n">
        <x:f>INDEX('평균구간'!$B$2:$B$9,C84)</x:f>
        <x:v>20</x:v>
      </x:c>
      <x:c r="L84" s="1" t="n">
        <x:f>INDEX('평균구간'!$B$2:$B$9,D84)</x:f>
        <x:v>18</x:v>
      </x:c>
      <x:c r="M84" s="1" t="n">
        <x:f>INDEX('평균구간'!$B$2:$B$9,E84)</x:f>
        <x:v>20</x:v>
      </x:c>
      <x:c r="N84" s="1" t="n">
        <x:f>INDEX('평균구간'!$B$2:$B$9,F84)</x:f>
        <x:v>20</x:v>
      </x:c>
      <x:c r="O84" s="1" t="n">
        <x:f>INDEX('평균구간'!$B$2:$B$9,G84)</x:f>
        <x:v>22</x:v>
      </x:c>
      <x:c r="P84" s="1" t="n">
        <x:f>INDEX('평균구간'!$B$2:$B$9,H84)</x:f>
        <x:v>18</x:v>
      </x:c>
      <x:c r="Q84" s="1" t="n">
        <x:f>INDEX('평균구간'!$B$2:$B$9,I84)</x:f>
        <x:v>22</x:v>
      </x:c>
      <x:c r="R84" s="1" t="n">
        <x:f>AVERAGE(J84:Q84)</x:f>
        <x:v>20</x:v>
      </x:c>
      <x:c r="S84" s="1"/>
      <x:c r="T84" s="1"/>
      <x:c r="U84" s="1"/>
    </x:row>
    <x:row r="85" ht="23" customHeight="1">
      <x:c r="A85" s="1" t="n">
        <x:v>84</x:v>
      </x:c>
      <x:c r="B85" s="1" t="n">
        <x:v>1</x:v>
      </x:c>
      <x:c r="C85" s="1" t="n">
        <x:v>4</x:v>
      </x:c>
      <x:c r="D85" s="1" t="n">
        <x:v>3</x:v>
      </x:c>
      <x:c r="E85" s="1" t="n">
        <x:v>3</x:v>
      </x:c>
      <x:c r="F85" s="1" t="n">
        <x:v>6</x:v>
      </x:c>
      <x:c r="G85" s="1" t="n">
        <x:v>5</x:v>
      </x:c>
      <x:c r="H85" s="1" t="n">
        <x:v>1</x:v>
      </x:c>
      <x:c r="I85" s="1" t="n">
        <x:v>3</x:v>
      </x:c>
      <x:c r="J85" s="1" t="n">
        <x:f>INDEX('평균구간'!$B$2:$B$9,B85)</x:f>
        <x:v>18</x:v>
      </x:c>
      <x:c r="K85" s="1" t="n">
        <x:f>INDEX('평균구간'!$B$2:$B$9,C85)</x:f>
        <x:v>24</x:v>
      </x:c>
      <x:c r="L85" s="1" t="n">
        <x:f>INDEX('평균구간'!$B$2:$B$9,D85)</x:f>
        <x:v>22</x:v>
      </x:c>
      <x:c r="M85" s="1" t="n">
        <x:f>INDEX('평균구간'!$B$2:$B$9,E85)</x:f>
        <x:v>22</x:v>
      </x:c>
      <x:c r="N85" s="1" t="n">
        <x:f>INDEX('평균구간'!$B$2:$B$9,F85)</x:f>
        <x:v>28</x:v>
      </x:c>
      <x:c r="O85" s="1" t="n">
        <x:f>INDEX('평균구간'!$B$2:$B$9,G85)</x:f>
        <x:v>26</x:v>
      </x:c>
      <x:c r="P85" s="1" t="n">
        <x:f>INDEX('평균구간'!$B$2:$B$9,H85)</x:f>
        <x:v>18</x:v>
      </x:c>
      <x:c r="Q85" s="1" t="n">
        <x:f>INDEX('평균구간'!$B$2:$B$9,I85)</x:f>
        <x:v>22</x:v>
      </x:c>
      <x:c r="R85" s="1" t="n">
        <x:f>AVERAGE(J85:Q85)</x:f>
        <x:v>22.5</x:v>
      </x:c>
      <x:c r="S85" s="1"/>
      <x:c r="T85" s="1"/>
      <x:c r="U85" s="1"/>
    </x:row>
    <x:row r="86" ht="23" customHeight="1">
      <x:c r="A86" s="1" t="n">
        <x:v>85</x:v>
      </x:c>
      <x:c r="B86" s="1" t="n">
        <x:v>2</x:v>
      </x:c>
      <x:c r="C86" s="1" t="n">
        <x:v>3</x:v>
      </x:c>
      <x:c r="D86" s="1" t="n">
        <x:v>6</x:v>
      </x:c>
      <x:c r="E86" s="1" t="n">
        <x:v>5</x:v>
      </x:c>
      <x:c r="F86" s="1" t="n">
        <x:v>2</x:v>
      </x:c>
      <x:c r="G86" s="1" t="n">
        <x:v>3</x:v>
      </x:c>
      <x:c r="H86" s="1" t="n">
        <x:v>8</x:v>
      </x:c>
      <x:c r="I86" s="1" t="n">
        <x:v>7</x:v>
      </x:c>
      <x:c r="J86" s="1" t="n">
        <x:f>INDEX('평균구간'!$B$2:$B$9,B86)</x:f>
        <x:v>20</x:v>
      </x:c>
      <x:c r="K86" s="1" t="n">
        <x:f>INDEX('평균구간'!$B$2:$B$9,C86)</x:f>
        <x:v>22</x:v>
      </x:c>
      <x:c r="L86" s="1" t="n">
        <x:f>INDEX('평균구간'!$B$2:$B$9,D86)</x:f>
        <x:v>28</x:v>
      </x:c>
      <x:c r="M86" s="1" t="n">
        <x:f>INDEX('평균구간'!$B$2:$B$9,E86)</x:f>
        <x:v>26</x:v>
      </x:c>
      <x:c r="N86" s="1" t="n">
        <x:f>INDEX('평균구간'!$B$2:$B$9,F86)</x:f>
        <x:v>20</x:v>
      </x:c>
      <x:c r="O86" s="1" t="n">
        <x:f>INDEX('평균구간'!$B$2:$B$9,G86)</x:f>
        <x:v>22</x:v>
      </x:c>
      <x:c r="P86" s="1" t="n">
        <x:f>INDEX('평균구간'!$B$2:$B$9,H86)</x:f>
        <x:v>32</x:v>
      </x:c>
      <x:c r="Q86" s="1" t="n">
        <x:f>INDEX('평균구간'!$B$2:$B$9,I86)</x:f>
        <x:v>30</x:v>
      </x:c>
      <x:c r="R86" s="1" t="n">
        <x:f>AVERAGE(J86:Q86)</x:f>
        <x:v>25</x:v>
      </x:c>
      <x:c r="S86" s="1"/>
      <x:c r="T86" s="1"/>
      <x:c r="U86" s="1"/>
    </x:row>
    <x:row r="87" ht="23" customHeight="1">
      <x:c r="A87" s="1" t="n">
        <x:v>86</x:v>
      </x:c>
      <x:c r="B87" s="1" t="n">
        <x:v>3</x:v>
      </x:c>
      <x:c r="C87" s="1" t="n">
        <x:v>6</x:v>
      </x:c>
      <x:c r="D87" s="1" t="n">
        <x:v>6</x:v>
      </x:c>
      <x:c r="E87" s="1" t="n">
        <x:v>2</x:v>
      </x:c>
      <x:c r="F87" s="1" t="n">
        <x:v>6</x:v>
      </x:c>
      <x:c r="G87" s="1" t="n">
        <x:v>1</x:v>
      </x:c>
      <x:c r="H87" s="1" t="n">
        <x:v>8</x:v>
      </x:c>
      <x:c r="I87" s="1" t="n">
        <x:v>5</x:v>
      </x:c>
      <x:c r="J87" s="1" t="n">
        <x:f>INDEX('평균구간'!$B$2:$B$9,B87)</x:f>
        <x:v>22</x:v>
      </x:c>
      <x:c r="K87" s="1" t="n">
        <x:f>INDEX('평균구간'!$B$2:$B$9,C87)</x:f>
        <x:v>28</x:v>
      </x:c>
      <x:c r="L87" s="1" t="n">
        <x:f>INDEX('평균구간'!$B$2:$B$9,D87)</x:f>
        <x:v>28</x:v>
      </x:c>
      <x:c r="M87" s="1" t="n">
        <x:f>INDEX('평균구간'!$B$2:$B$9,E87)</x:f>
        <x:v>20</x:v>
      </x:c>
      <x:c r="N87" s="1" t="n">
        <x:f>INDEX('평균구간'!$B$2:$B$9,F87)</x:f>
        <x:v>28</x:v>
      </x:c>
      <x:c r="O87" s="1" t="n">
        <x:f>INDEX('평균구간'!$B$2:$B$9,G87)</x:f>
        <x:v>18</x:v>
      </x:c>
      <x:c r="P87" s="1" t="n">
        <x:f>INDEX('평균구간'!$B$2:$B$9,H87)</x:f>
        <x:v>32</x:v>
      </x:c>
      <x:c r="Q87" s="1" t="n">
        <x:f>INDEX('평균구간'!$B$2:$B$9,I87)</x:f>
        <x:v>26</x:v>
      </x:c>
      <x:c r="R87" s="1" t="n">
        <x:f>AVERAGE(J87:Q87)</x:f>
        <x:v>25.25</x:v>
      </x:c>
      <x:c r="S87" s="1"/>
      <x:c r="T87" s="1"/>
      <x:c r="U87" s="1"/>
    </x:row>
    <x:row r="88" ht="23" customHeight="1">
      <x:c r="A88" s="1" t="n">
        <x:v>87</x:v>
      </x:c>
      <x:c r="B88" s="1" t="n">
        <x:v>6</x:v>
      </x:c>
      <x:c r="C88" s="1" t="n">
        <x:v>4</x:v>
      </x:c>
      <x:c r="D88" s="1" t="n">
        <x:v>6</x:v>
      </x:c>
      <x:c r="E88" s="1" t="n">
        <x:v>6</x:v>
      </x:c>
      <x:c r="F88" s="1" t="n">
        <x:v>3</x:v>
      </x:c>
      <x:c r="G88" s="1" t="n">
        <x:v>1</x:v>
      </x:c>
      <x:c r="H88" s="1" t="n">
        <x:v>6</x:v>
      </x:c>
      <x:c r="I88" s="1" t="n">
        <x:v>2</x:v>
      </x:c>
      <x:c r="J88" s="1" t="n">
        <x:f>INDEX('평균구간'!$B$2:$B$9,B88)</x:f>
        <x:v>28</x:v>
      </x:c>
      <x:c r="K88" s="1" t="n">
        <x:f>INDEX('평균구간'!$B$2:$B$9,C88)</x:f>
        <x:v>24</x:v>
      </x:c>
      <x:c r="L88" s="1" t="n">
        <x:f>INDEX('평균구간'!$B$2:$B$9,D88)</x:f>
        <x:v>28</x:v>
      </x:c>
      <x:c r="M88" s="1" t="n">
        <x:f>INDEX('평균구간'!$B$2:$B$9,E88)</x:f>
        <x:v>28</x:v>
      </x:c>
      <x:c r="N88" s="1" t="n">
        <x:f>INDEX('평균구간'!$B$2:$B$9,F88)</x:f>
        <x:v>22</x:v>
      </x:c>
      <x:c r="O88" s="1" t="n">
        <x:f>INDEX('평균구간'!$B$2:$B$9,G88)</x:f>
        <x:v>18</x:v>
      </x:c>
      <x:c r="P88" s="1" t="n">
        <x:f>INDEX('평균구간'!$B$2:$B$9,H88)</x:f>
        <x:v>28</x:v>
      </x:c>
      <x:c r="Q88" s="1" t="n">
        <x:f>INDEX('평균구간'!$B$2:$B$9,I88)</x:f>
        <x:v>20</x:v>
      </x:c>
      <x:c r="R88" s="1" t="n">
        <x:f>AVERAGE(J88:Q88)</x:f>
        <x:v>24.5</x:v>
      </x:c>
      <x:c r="S88" s="1"/>
      <x:c r="T88" s="1"/>
      <x:c r="U88" s="1"/>
    </x:row>
    <x:row r="89" ht="23" customHeight="1">
      <x:c r="A89" s="1" t="n">
        <x:v>88</x:v>
      </x:c>
      <x:c r="B89" s="1" t="n">
        <x:v>7</x:v>
      </x:c>
      <x:c r="C89" s="1" t="n">
        <x:v>3</x:v>
      </x:c>
      <x:c r="D89" s="1" t="n">
        <x:v>8</x:v>
      </x:c>
      <x:c r="E89" s="1" t="n">
        <x:v>2</x:v>
      </x:c>
      <x:c r="F89" s="1" t="n">
        <x:v>3</x:v>
      </x:c>
      <x:c r="G89" s="1" t="n">
        <x:v>6</x:v>
      </x:c>
      <x:c r="H89" s="1" t="n">
        <x:v>3</x:v>
      </x:c>
      <x:c r="I89" s="1" t="n">
        <x:v>8</x:v>
      </x:c>
      <x:c r="J89" s="1" t="n">
        <x:f>INDEX('평균구간'!$B$2:$B$9,B89)</x:f>
        <x:v>30</x:v>
      </x:c>
      <x:c r="K89" s="1" t="n">
        <x:f>INDEX('평균구간'!$B$2:$B$9,C89)</x:f>
        <x:v>22</x:v>
      </x:c>
      <x:c r="L89" s="1" t="n">
        <x:f>INDEX('평균구간'!$B$2:$B$9,D89)</x:f>
        <x:v>32</x:v>
      </x:c>
      <x:c r="M89" s="1" t="n">
        <x:f>INDEX('평균구간'!$B$2:$B$9,E89)</x:f>
        <x:v>20</x:v>
      </x:c>
      <x:c r="N89" s="1" t="n">
        <x:f>INDEX('평균구간'!$B$2:$B$9,F89)</x:f>
        <x:v>22</x:v>
      </x:c>
      <x:c r="O89" s="1" t="n">
        <x:f>INDEX('평균구간'!$B$2:$B$9,G89)</x:f>
        <x:v>28</x:v>
      </x:c>
      <x:c r="P89" s="1" t="n">
        <x:f>INDEX('평균구간'!$B$2:$B$9,H89)</x:f>
        <x:v>22</x:v>
      </x:c>
      <x:c r="Q89" s="1" t="n">
        <x:f>INDEX('평균구간'!$B$2:$B$9,I89)</x:f>
        <x:v>32</x:v>
      </x:c>
      <x:c r="R89" s="1" t="n">
        <x:f>AVERAGE(J89:Q89)</x:f>
        <x:v>26</x:v>
      </x:c>
      <x:c r="S89" s="1"/>
      <x:c r="T89" s="1"/>
      <x:c r="U89" s="1"/>
    </x:row>
    <x:row r="90" ht="23" customHeight="1">
      <x:c r="A90" s="1" t="n">
        <x:v>89</x:v>
      </x:c>
      <x:c r="B90" s="1" t="n">
        <x:v>7</x:v>
      </x:c>
      <x:c r="C90" s="1" t="n">
        <x:v>2</x:v>
      </x:c>
      <x:c r="D90" s="1" t="n">
        <x:v>8</x:v>
      </x:c>
      <x:c r="E90" s="1" t="n">
        <x:v>4</x:v>
      </x:c>
      <x:c r="F90" s="1" t="n">
        <x:v>4</x:v>
      </x:c>
      <x:c r="G90" s="1" t="n">
        <x:v>3</x:v>
      </x:c>
      <x:c r="H90" s="1" t="n">
        <x:v>2</x:v>
      </x:c>
      <x:c r="I90" s="1" t="n">
        <x:v>7</x:v>
      </x:c>
      <x:c r="J90" s="1" t="n">
        <x:f>INDEX('평균구간'!$B$2:$B$9,B90)</x:f>
        <x:v>30</x:v>
      </x:c>
      <x:c r="K90" s="1" t="n">
        <x:f>INDEX('평균구간'!$B$2:$B$9,C90)</x:f>
        <x:v>20</x:v>
      </x:c>
      <x:c r="L90" s="1" t="n">
        <x:f>INDEX('평균구간'!$B$2:$B$9,D90)</x:f>
        <x:v>32</x:v>
      </x:c>
      <x:c r="M90" s="1" t="n">
        <x:f>INDEX('평균구간'!$B$2:$B$9,E90)</x:f>
        <x:v>24</x:v>
      </x:c>
      <x:c r="N90" s="1" t="n">
        <x:f>INDEX('평균구간'!$B$2:$B$9,F90)</x:f>
        <x:v>24</x:v>
      </x:c>
      <x:c r="O90" s="1" t="n">
        <x:f>INDEX('평균구간'!$B$2:$B$9,G90)</x:f>
        <x:v>22</x:v>
      </x:c>
      <x:c r="P90" s="1" t="n">
        <x:f>INDEX('평균구간'!$B$2:$B$9,H90)</x:f>
        <x:v>20</x:v>
      </x:c>
      <x:c r="Q90" s="1" t="n">
        <x:f>INDEX('평균구간'!$B$2:$B$9,I90)</x:f>
        <x:v>30</x:v>
      </x:c>
      <x:c r="R90" s="1" t="n">
        <x:f>AVERAGE(J90:Q90)</x:f>
        <x:v>25.25</x:v>
      </x:c>
      <x:c r="S90" s="1"/>
      <x:c r="T90" s="1"/>
      <x:c r="U90" s="1"/>
    </x:row>
    <x:row r="91" ht="23" customHeight="1">
      <x:c r="A91" s="1" t="n">
        <x:v>90</x:v>
      </x:c>
      <x:c r="B91" s="1" t="n">
        <x:v>6</x:v>
      </x:c>
      <x:c r="C91" s="1" t="n">
        <x:v>8</x:v>
      </x:c>
      <x:c r="D91" s="1" t="n">
        <x:v>7</x:v>
      </x:c>
      <x:c r="E91" s="1" t="n">
        <x:v>1</x:v>
      </x:c>
      <x:c r="F91" s="1" t="n">
        <x:v>4</x:v>
      </x:c>
      <x:c r="G91" s="1" t="n">
        <x:v>6</x:v>
      </x:c>
      <x:c r="H91" s="1" t="n">
        <x:v>8</x:v>
      </x:c>
      <x:c r="I91" s="1" t="n">
        <x:v>7</x:v>
      </x:c>
      <x:c r="J91" s="1" t="n">
        <x:f>INDEX('평균구간'!$B$2:$B$9,B91)</x:f>
        <x:v>28</x:v>
      </x:c>
      <x:c r="K91" s="1" t="n">
        <x:f>INDEX('평균구간'!$B$2:$B$9,C91)</x:f>
        <x:v>32</x:v>
      </x:c>
      <x:c r="L91" s="1" t="n">
        <x:f>INDEX('평균구간'!$B$2:$B$9,D91)</x:f>
        <x:v>30</x:v>
      </x:c>
      <x:c r="M91" s="1" t="n">
        <x:f>INDEX('평균구간'!$B$2:$B$9,E91)</x:f>
        <x:v>18</x:v>
      </x:c>
      <x:c r="N91" s="1" t="n">
        <x:f>INDEX('평균구간'!$B$2:$B$9,F91)</x:f>
        <x:v>24</x:v>
      </x:c>
      <x:c r="O91" s="1" t="n">
        <x:f>INDEX('평균구간'!$B$2:$B$9,G91)</x:f>
        <x:v>28</x:v>
      </x:c>
      <x:c r="P91" s="1" t="n">
        <x:f>INDEX('평균구간'!$B$2:$B$9,H91)</x:f>
        <x:v>32</x:v>
      </x:c>
      <x:c r="Q91" s="1" t="n">
        <x:f>INDEX('평균구간'!$B$2:$B$9,I91)</x:f>
        <x:v>30</x:v>
      </x:c>
      <x:c r="R91" s="1" t="n">
        <x:f>AVERAGE(J91:Q91)</x:f>
        <x:v>27.75</x:v>
      </x:c>
      <x:c r="S91" s="1"/>
      <x:c r="T91" s="1"/>
      <x:c r="U91" s="1"/>
    </x:row>
    <x:row r="92" ht="23" customHeight="1">
      <x:c r="A92" s="1" t="n">
        <x:v>91</x:v>
      </x:c>
      <x:c r="B92" s="1" t="n">
        <x:v>6</x:v>
      </x:c>
      <x:c r="C92" s="1" t="n">
        <x:v>8</x:v>
      </x:c>
      <x:c r="D92" s="1" t="n">
        <x:v>7</x:v>
      </x:c>
      <x:c r="E92" s="1" t="n">
        <x:v>5</x:v>
      </x:c>
      <x:c r="F92" s="1" t="n">
        <x:v>2</x:v>
      </x:c>
      <x:c r="G92" s="1" t="n">
        <x:v>4</x:v>
      </x:c>
      <x:c r="H92" s="1" t="n">
        <x:v>8</x:v>
      </x:c>
      <x:c r="I92" s="1" t="n">
        <x:v>6</x:v>
      </x:c>
      <x:c r="J92" s="1" t="n">
        <x:f>INDEX('평균구간'!$B$2:$B$9,B92)</x:f>
        <x:v>28</x:v>
      </x:c>
      <x:c r="K92" s="1" t="n">
        <x:f>INDEX('평균구간'!$B$2:$B$9,C92)</x:f>
        <x:v>32</x:v>
      </x:c>
      <x:c r="L92" s="1" t="n">
        <x:f>INDEX('평균구간'!$B$2:$B$9,D92)</x:f>
        <x:v>30</x:v>
      </x:c>
      <x:c r="M92" s="1" t="n">
        <x:f>INDEX('평균구간'!$B$2:$B$9,E92)</x:f>
        <x:v>26</x:v>
      </x:c>
      <x:c r="N92" s="1" t="n">
        <x:f>INDEX('평균구간'!$B$2:$B$9,F92)</x:f>
        <x:v>20</x:v>
      </x:c>
      <x:c r="O92" s="1" t="n">
        <x:f>INDEX('평균구간'!$B$2:$B$9,G92)</x:f>
        <x:v>24</x:v>
      </x:c>
      <x:c r="P92" s="1" t="n">
        <x:f>INDEX('평균구간'!$B$2:$B$9,H92)</x:f>
        <x:v>32</x:v>
      </x:c>
      <x:c r="Q92" s="1" t="n">
        <x:f>INDEX('평균구간'!$B$2:$B$9,I92)</x:f>
        <x:v>28</x:v>
      </x:c>
      <x:c r="R92" s="1" t="n">
        <x:f>AVERAGE(J92:Q92)</x:f>
        <x:v>27.5</x:v>
      </x:c>
      <x:c r="S92" s="1"/>
      <x:c r="T92" s="1"/>
      <x:c r="U92" s="1"/>
    </x:row>
    <x:row r="93" ht="23" customHeight="1">
      <x:c r="A93" s="1" t="n">
        <x:v>92</x:v>
      </x:c>
      <x:c r="B93" s="1" t="n">
        <x:v>2</x:v>
      </x:c>
      <x:c r="C93" s="1" t="n">
        <x:v>2</x:v>
      </x:c>
      <x:c r="D93" s="1" t="n">
        <x:v>5</x:v>
      </x:c>
      <x:c r="E93" s="1" t="n">
        <x:v>7</x:v>
      </x:c>
      <x:c r="F93" s="1" t="n">
        <x:v>6</x:v>
      </x:c>
      <x:c r="G93" s="1" t="n">
        <x:v>1</x:v>
      </x:c>
      <x:c r="H93" s="1" t="n">
        <x:v>1</x:v>
      </x:c>
      <x:c r="I93" s="1" t="n">
        <x:v>2</x:v>
      </x:c>
      <x:c r="J93" s="1" t="n">
        <x:f>INDEX('평균구간'!$B$2:$B$9,B93)</x:f>
        <x:v>20</x:v>
      </x:c>
      <x:c r="K93" s="1" t="n">
        <x:f>INDEX('평균구간'!$B$2:$B$9,C93)</x:f>
        <x:v>20</x:v>
      </x:c>
      <x:c r="L93" s="1" t="n">
        <x:f>INDEX('평균구간'!$B$2:$B$9,D93)</x:f>
        <x:v>26</x:v>
      </x:c>
      <x:c r="M93" s="1" t="n">
        <x:f>INDEX('평균구간'!$B$2:$B$9,E93)</x:f>
        <x:v>30</x:v>
      </x:c>
      <x:c r="N93" s="1" t="n">
        <x:f>INDEX('평균구간'!$B$2:$B$9,F93)</x:f>
        <x:v>28</x:v>
      </x:c>
      <x:c r="O93" s="1" t="n">
        <x:f>INDEX('평균구간'!$B$2:$B$9,G93)</x:f>
        <x:v>18</x:v>
      </x:c>
      <x:c r="P93" s="1" t="n">
        <x:f>INDEX('평균구간'!$B$2:$B$9,H93)</x:f>
        <x:v>18</x:v>
      </x:c>
      <x:c r="Q93" s="1" t="n">
        <x:f>INDEX('평균구간'!$B$2:$B$9,I93)</x:f>
        <x:v>20</x:v>
      </x:c>
      <x:c r="R93" s="1" t="n">
        <x:f>AVERAGE(J93:Q93)</x:f>
        <x:v>22.5</x:v>
      </x:c>
      <x:c r="S93" s="1"/>
      <x:c r="T93" s="1"/>
      <x:c r="U93" s="1"/>
    </x:row>
    <x:row r="94" ht="23" customHeight="1">
      <x:c r="A94" s="1" t="n">
        <x:v>93</x:v>
      </x:c>
      <x:c r="B94" s="1" t="n">
        <x:v>3</x:v>
      </x:c>
      <x:c r="C94" s="1" t="n">
        <x:v>5</x:v>
      </x:c>
      <x:c r="D94" s="1" t="n">
        <x:v>1</x:v>
      </x:c>
      <x:c r="E94" s="1" t="n">
        <x:v>8</x:v>
      </x:c>
      <x:c r="F94" s="1" t="n">
        <x:v>1</x:v>
      </x:c>
      <x:c r="G94" s="1" t="n">
        <x:v>4</x:v>
      </x:c>
      <x:c r="H94" s="1" t="n">
        <x:v>8</x:v>
      </x:c>
      <x:c r="I94" s="1" t="n">
        <x:v>5</x:v>
      </x:c>
      <x:c r="J94" s="1" t="n">
        <x:f>INDEX('평균구간'!$B$2:$B$9,B94)</x:f>
        <x:v>22</x:v>
      </x:c>
      <x:c r="K94" s="1" t="n">
        <x:f>INDEX('평균구간'!$B$2:$B$9,C94)</x:f>
        <x:v>26</x:v>
      </x:c>
      <x:c r="L94" s="1" t="n">
        <x:f>INDEX('평균구간'!$B$2:$B$9,D94)</x:f>
        <x:v>18</x:v>
      </x:c>
      <x:c r="M94" s="1" t="n">
        <x:f>INDEX('평균구간'!$B$2:$B$9,E94)</x:f>
        <x:v>32</x:v>
      </x:c>
      <x:c r="N94" s="1" t="n">
        <x:f>INDEX('평균구간'!$B$2:$B$9,F94)</x:f>
        <x:v>18</x:v>
      </x:c>
      <x:c r="O94" s="1" t="n">
        <x:f>INDEX('평균구간'!$B$2:$B$9,G94)</x:f>
        <x:v>24</x:v>
      </x:c>
      <x:c r="P94" s="1" t="n">
        <x:f>INDEX('평균구간'!$B$2:$B$9,H94)</x:f>
        <x:v>32</x:v>
      </x:c>
      <x:c r="Q94" s="1" t="n">
        <x:f>INDEX('평균구간'!$B$2:$B$9,I94)</x:f>
        <x:v>26</x:v>
      </x:c>
      <x:c r="R94" s="1" t="n">
        <x:f>AVERAGE(J94:Q94)</x:f>
        <x:v>24.75</x:v>
      </x:c>
      <x:c r="S94" s="1"/>
      <x:c r="T94" s="1"/>
      <x:c r="U94" s="1"/>
    </x:row>
    <x:row r="95" ht="23" customHeight="1">
      <x:c r="A95" s="1" t="n">
        <x:v>94</x:v>
      </x:c>
      <x:c r="B95" s="1" t="n">
        <x:v>1</x:v>
      </x:c>
      <x:c r="C95" s="1" t="n">
        <x:v>5</x:v>
      </x:c>
      <x:c r="D95" s="1" t="n">
        <x:v>8</x:v>
      </x:c>
      <x:c r="E95" s="1" t="n">
        <x:v>5</x:v>
      </x:c>
      <x:c r="F95" s="1" t="n">
        <x:v>1</x:v>
      </x:c>
      <x:c r="G95" s="1" t="n">
        <x:v>1</x:v>
      </x:c>
      <x:c r="H95" s="1" t="n">
        <x:v>5</x:v>
      </x:c>
      <x:c r="I95" s="1" t="n">
        <x:v>8</x:v>
      </x:c>
      <x:c r="J95" s="1" t="n">
        <x:f>INDEX('평균구간'!$B$2:$B$9,B95)</x:f>
        <x:v>18</x:v>
      </x:c>
      <x:c r="K95" s="1" t="n">
        <x:f>INDEX('평균구간'!$B$2:$B$9,C95)</x:f>
        <x:v>26</x:v>
      </x:c>
      <x:c r="L95" s="1" t="n">
        <x:f>INDEX('평균구간'!$B$2:$B$9,D95)</x:f>
        <x:v>32</x:v>
      </x:c>
      <x:c r="M95" s="1" t="n">
        <x:f>INDEX('평균구간'!$B$2:$B$9,E95)</x:f>
        <x:v>26</x:v>
      </x:c>
      <x:c r="N95" s="1" t="n">
        <x:f>INDEX('평균구간'!$B$2:$B$9,F95)</x:f>
        <x:v>18</x:v>
      </x:c>
      <x:c r="O95" s="1" t="n">
        <x:f>INDEX('평균구간'!$B$2:$B$9,G95)</x:f>
        <x:v>18</x:v>
      </x:c>
      <x:c r="P95" s="1" t="n">
        <x:f>INDEX('평균구간'!$B$2:$B$9,H95)</x:f>
        <x:v>26</x:v>
      </x:c>
      <x:c r="Q95" s="1" t="n">
        <x:f>INDEX('평균구간'!$B$2:$B$9,I95)</x:f>
        <x:v>32</x:v>
      </x:c>
      <x:c r="R95" s="1" t="n">
        <x:f>AVERAGE(J95:Q95)</x:f>
        <x:v>24.5</x:v>
      </x:c>
      <x:c r="S95" s="1"/>
      <x:c r="T95" s="1"/>
      <x:c r="U95" s="1"/>
    </x:row>
    <x:row r="96" ht="23" customHeight="1">
      <x:c r="A96" s="1" t="n">
        <x:v>95</x:v>
      </x:c>
      <x:c r="B96" s="1" t="n">
        <x:v>4</x:v>
      </x:c>
      <x:c r="C96" s="1" t="n">
        <x:v>7</x:v>
      </x:c>
      <x:c r="D96" s="1" t="n">
        <x:v>6</x:v>
      </x:c>
      <x:c r="E96" s="1" t="n">
        <x:v>1</x:v>
      </x:c>
      <x:c r="F96" s="1" t="n">
        <x:v>7</x:v>
      </x:c>
      <x:c r="G96" s="1" t="n">
        <x:v>4</x:v>
      </x:c>
      <x:c r="H96" s="1" t="n">
        <x:v>4</x:v>
      </x:c>
      <x:c r="I96" s="1" t="n">
        <x:v>3</x:v>
      </x:c>
      <x:c r="J96" s="1" t="n">
        <x:f>INDEX('평균구간'!$B$2:$B$9,B96)</x:f>
        <x:v>24</x:v>
      </x:c>
      <x:c r="K96" s="1" t="n">
        <x:f>INDEX('평균구간'!$B$2:$B$9,C96)</x:f>
        <x:v>30</x:v>
      </x:c>
      <x:c r="L96" s="1" t="n">
        <x:f>INDEX('평균구간'!$B$2:$B$9,D96)</x:f>
        <x:v>28</x:v>
      </x:c>
      <x:c r="M96" s="1" t="n">
        <x:f>INDEX('평균구간'!$B$2:$B$9,E96)</x:f>
        <x:v>18</x:v>
      </x:c>
      <x:c r="N96" s="1" t="n">
        <x:f>INDEX('평균구간'!$B$2:$B$9,F96)</x:f>
        <x:v>30</x:v>
      </x:c>
      <x:c r="O96" s="1" t="n">
        <x:f>INDEX('평균구간'!$B$2:$B$9,G96)</x:f>
        <x:v>24</x:v>
      </x:c>
      <x:c r="P96" s="1" t="n">
        <x:f>INDEX('평균구간'!$B$2:$B$9,H96)</x:f>
        <x:v>24</x:v>
      </x:c>
      <x:c r="Q96" s="1" t="n">
        <x:f>INDEX('평균구간'!$B$2:$B$9,I96)</x:f>
        <x:v>22</x:v>
      </x:c>
      <x:c r="R96" s="1" t="n">
        <x:f>AVERAGE(J96:Q96)</x:f>
        <x:v>25</x:v>
      </x:c>
      <x:c r="S96" s="1"/>
      <x:c r="T96" s="1"/>
      <x:c r="U96" s="1"/>
    </x:row>
    <x:row r="97" ht="23" customHeight="1">
      <x:c r="A97" s="1" t="n">
        <x:v>96</x:v>
      </x:c>
      <x:c r="B97" s="1" t="n">
        <x:v>7</x:v>
      </x:c>
      <x:c r="C97" s="1" t="n">
        <x:v>4</x:v>
      </x:c>
      <x:c r="D97" s="1" t="n">
        <x:v>6</x:v>
      </x:c>
      <x:c r="E97" s="1" t="n">
        <x:v>6</x:v>
      </x:c>
      <x:c r="F97" s="1" t="n">
        <x:v>2</x:v>
      </x:c>
      <x:c r="G97" s="1" t="n">
        <x:v>1</x:v>
      </x:c>
      <x:c r="H97" s="1" t="n">
        <x:v>5</x:v>
      </x:c>
      <x:c r="I97" s="1" t="n">
        <x:v>8</x:v>
      </x:c>
      <x:c r="J97" s="1" t="n">
        <x:f>INDEX('평균구간'!$B$2:$B$9,B97)</x:f>
        <x:v>30</x:v>
      </x:c>
      <x:c r="K97" s="1" t="n">
        <x:f>INDEX('평균구간'!$B$2:$B$9,C97)</x:f>
        <x:v>24</x:v>
      </x:c>
      <x:c r="L97" s="1" t="n">
        <x:f>INDEX('평균구간'!$B$2:$B$9,D97)</x:f>
        <x:v>28</x:v>
      </x:c>
      <x:c r="M97" s="1" t="n">
        <x:f>INDEX('평균구간'!$B$2:$B$9,E97)</x:f>
        <x:v>28</x:v>
      </x:c>
      <x:c r="N97" s="1" t="n">
        <x:f>INDEX('평균구간'!$B$2:$B$9,F97)</x:f>
        <x:v>20</x:v>
      </x:c>
      <x:c r="O97" s="1" t="n">
        <x:f>INDEX('평균구간'!$B$2:$B$9,G97)</x:f>
        <x:v>18</x:v>
      </x:c>
      <x:c r="P97" s="1" t="n">
        <x:f>INDEX('평균구간'!$B$2:$B$9,H97)</x:f>
        <x:v>26</x:v>
      </x:c>
      <x:c r="Q97" s="1" t="n">
        <x:f>INDEX('평균구간'!$B$2:$B$9,I97)</x:f>
        <x:v>32</x:v>
      </x:c>
      <x:c r="R97" s="1" t="n">
        <x:f>AVERAGE(J97:Q97)</x:f>
        <x:v>25.75</x:v>
      </x:c>
      <x:c r="S97" s="1"/>
      <x:c r="T97" s="1"/>
      <x:c r="U97" s="1"/>
    </x:row>
    <x:row r="98" ht="23" customHeight="1">
      <x:c r="A98" s="1" t="n">
        <x:v>97</x:v>
      </x:c>
      <x:c r="B98" s="1" t="n">
        <x:v>1</x:v>
      </x:c>
      <x:c r="C98" s="1" t="n">
        <x:v>7</x:v>
      </x:c>
      <x:c r="D98" s="1" t="n">
        <x:v>4</x:v>
      </x:c>
      <x:c r="E98" s="1" t="n">
        <x:v>4</x:v>
      </x:c>
      <x:c r="F98" s="1" t="n">
        <x:v>4</x:v>
      </x:c>
      <x:c r="G98" s="1" t="n">
        <x:v>4</x:v>
      </x:c>
      <x:c r="H98" s="1" t="n">
        <x:v>3</x:v>
      </x:c>
      <x:c r="I98" s="1" t="n">
        <x:v>6</x:v>
      </x:c>
      <x:c r="J98" s="1" t="n">
        <x:f>INDEX('평균구간'!$B$2:$B$9,B98)</x:f>
        <x:v>18</x:v>
      </x:c>
      <x:c r="K98" s="1" t="n">
        <x:f>INDEX('평균구간'!$B$2:$B$9,C98)</x:f>
        <x:v>30</x:v>
      </x:c>
      <x:c r="L98" s="1" t="n">
        <x:f>INDEX('평균구간'!$B$2:$B$9,D98)</x:f>
        <x:v>24</x:v>
      </x:c>
      <x:c r="M98" s="1" t="n">
        <x:f>INDEX('평균구간'!$B$2:$B$9,E98)</x:f>
        <x:v>24</x:v>
      </x:c>
      <x:c r="N98" s="1" t="n">
        <x:f>INDEX('평균구간'!$B$2:$B$9,F98)</x:f>
        <x:v>24</x:v>
      </x:c>
      <x:c r="O98" s="1" t="n">
        <x:f>INDEX('평균구간'!$B$2:$B$9,G98)</x:f>
        <x:v>24</x:v>
      </x:c>
      <x:c r="P98" s="1" t="n">
        <x:f>INDEX('평균구간'!$B$2:$B$9,H98)</x:f>
        <x:v>22</x:v>
      </x:c>
      <x:c r="Q98" s="1" t="n">
        <x:f>INDEX('평균구간'!$B$2:$B$9,I98)</x:f>
        <x:v>28</x:v>
      </x:c>
      <x:c r="R98" s="1" t="n">
        <x:f>AVERAGE(J98:Q98)</x:f>
        <x:v>24.25</x:v>
      </x:c>
      <x:c r="S98" s="1"/>
      <x:c r="T98" s="1"/>
      <x:c r="U98" s="1"/>
    </x:row>
    <x:row r="99" ht="23" customHeight="1">
      <x:c r="A99" s="1" t="n">
        <x:v>98</x:v>
      </x:c>
      <x:c r="B99" s="1" t="n">
        <x:v>2</x:v>
      </x:c>
      <x:c r="C99" s="1" t="n">
        <x:v>3</x:v>
      </x:c>
      <x:c r="D99" s="1" t="n">
        <x:v>8</x:v>
      </x:c>
      <x:c r="E99" s="1" t="n">
        <x:v>2</x:v>
      </x:c>
      <x:c r="F99" s="1" t="n">
        <x:v>3</x:v>
      </x:c>
      <x:c r="G99" s="1" t="n">
        <x:v>8</x:v>
      </x:c>
      <x:c r="H99" s="1" t="n">
        <x:v>5</x:v>
      </x:c>
      <x:c r="I99" s="1" t="n">
        <x:v>8</x:v>
      </x:c>
      <x:c r="J99" s="1" t="n">
        <x:f>INDEX('평균구간'!$B$2:$B$9,B99)</x:f>
        <x:v>20</x:v>
      </x:c>
      <x:c r="K99" s="1" t="n">
        <x:f>INDEX('평균구간'!$B$2:$B$9,C99)</x:f>
        <x:v>22</x:v>
      </x:c>
      <x:c r="L99" s="1" t="n">
        <x:f>INDEX('평균구간'!$B$2:$B$9,D99)</x:f>
        <x:v>32</x:v>
      </x:c>
      <x:c r="M99" s="1" t="n">
        <x:f>INDEX('평균구간'!$B$2:$B$9,E99)</x:f>
        <x:v>20</x:v>
      </x:c>
      <x:c r="N99" s="1" t="n">
        <x:f>INDEX('평균구간'!$B$2:$B$9,F99)</x:f>
        <x:v>22</x:v>
      </x:c>
      <x:c r="O99" s="1" t="n">
        <x:f>INDEX('평균구간'!$B$2:$B$9,G99)</x:f>
        <x:v>32</x:v>
      </x:c>
      <x:c r="P99" s="1" t="n">
        <x:f>INDEX('평균구간'!$B$2:$B$9,H99)</x:f>
        <x:v>26</x:v>
      </x:c>
      <x:c r="Q99" s="1" t="n">
        <x:f>INDEX('평균구간'!$B$2:$B$9,I99)</x:f>
        <x:v>32</x:v>
      </x:c>
      <x:c r="R99" s="1" t="n">
        <x:f>AVERAGE(J99:Q99)</x:f>
        <x:v>25.75</x:v>
      </x:c>
      <x:c r="S99" s="1"/>
      <x:c r="T99" s="1"/>
      <x:c r="U99" s="1"/>
    </x:row>
    <x:row r="100" ht="23" customHeight="1">
      <x:c r="A100" s="1" t="n">
        <x:v>99</x:v>
      </x:c>
      <x:c r="B100" s="1" t="n">
        <x:v>2</x:v>
      </x:c>
      <x:c r="C100" s="1" t="n">
        <x:v>1</x:v>
      </x:c>
      <x:c r="D100" s="1" t="n">
        <x:v>5</x:v>
      </x:c>
      <x:c r="E100" s="1" t="n">
        <x:v>1</x:v>
      </x:c>
      <x:c r="F100" s="1" t="n">
        <x:v>8</x:v>
      </x:c>
      <x:c r="G100" s="1" t="n">
        <x:v>7</x:v>
      </x:c>
      <x:c r="H100" s="1" t="n">
        <x:v>4</x:v>
      </x:c>
      <x:c r="I100" s="1" t="n">
        <x:v>6</x:v>
      </x:c>
      <x:c r="J100" s="1" t="n">
        <x:f>INDEX('평균구간'!$B$2:$B$9,B100)</x:f>
        <x:v>20</x:v>
      </x:c>
      <x:c r="K100" s="1" t="n">
        <x:f>INDEX('평균구간'!$B$2:$B$9,C100)</x:f>
        <x:v>18</x:v>
      </x:c>
      <x:c r="L100" s="1" t="n">
        <x:f>INDEX('평균구간'!$B$2:$B$9,D100)</x:f>
        <x:v>26</x:v>
      </x:c>
      <x:c r="M100" s="1" t="n">
        <x:f>INDEX('평균구간'!$B$2:$B$9,E100)</x:f>
        <x:v>18</x:v>
      </x:c>
      <x:c r="N100" s="1" t="n">
        <x:f>INDEX('평균구간'!$B$2:$B$9,F100)</x:f>
        <x:v>32</x:v>
      </x:c>
      <x:c r="O100" s="1" t="n">
        <x:f>INDEX('평균구간'!$B$2:$B$9,G100)</x:f>
        <x:v>30</x:v>
      </x:c>
      <x:c r="P100" s="1" t="n">
        <x:f>INDEX('평균구간'!$B$2:$B$9,H100)</x:f>
        <x:v>24</x:v>
      </x:c>
      <x:c r="Q100" s="1" t="n">
        <x:f>INDEX('평균구간'!$B$2:$B$9,I100)</x:f>
        <x:v>28</x:v>
      </x:c>
      <x:c r="R100" s="1" t="n">
        <x:f>AVERAGE(J100:Q100)</x:f>
        <x:v>24.5</x:v>
      </x:c>
      <x:c r="S100" s="1"/>
      <x:c r="T100" s="1"/>
      <x:c r="U100" s="1"/>
    </x:row>
    <x:row r="101" ht="23" customHeight="1">
      <x:c r="A101" s="1" t="n">
        <x:v>100</x:v>
      </x:c>
      <x:c r="B101" s="1" t="n">
        <x:v>5</x:v>
      </x:c>
      <x:c r="C101" s="1" t="n">
        <x:v>3</x:v>
      </x:c>
      <x:c r="D101" s="1" t="n">
        <x:v>5</x:v>
      </x:c>
      <x:c r="E101" s="1" t="n">
        <x:v>3</x:v>
      </x:c>
      <x:c r="F101" s="1" t="n">
        <x:v>7</x:v>
      </x:c>
      <x:c r="G101" s="1" t="n">
        <x:v>1</x:v>
      </x:c>
      <x:c r="H101" s="1" t="n">
        <x:v>4</x:v>
      </x:c>
      <x:c r="I101" s="1" t="n">
        <x:v>2</x:v>
      </x:c>
      <x:c r="J101" s="1" t="n">
        <x:f>INDEX('평균구간'!$B$2:$B$9,B101)</x:f>
        <x:v>26</x:v>
      </x:c>
      <x:c r="K101" s="1" t="n">
        <x:f>INDEX('평균구간'!$B$2:$B$9,C101)</x:f>
        <x:v>22</x:v>
      </x:c>
      <x:c r="L101" s="1" t="n">
        <x:f>INDEX('평균구간'!$B$2:$B$9,D101)</x:f>
        <x:v>26</x:v>
      </x:c>
      <x:c r="M101" s="1" t="n">
        <x:f>INDEX('평균구간'!$B$2:$B$9,E101)</x:f>
        <x:v>22</x:v>
      </x:c>
      <x:c r="N101" s="1" t="n">
        <x:f>INDEX('평균구간'!$B$2:$B$9,F101)</x:f>
        <x:v>30</x:v>
      </x:c>
      <x:c r="O101" s="1" t="n">
        <x:f>INDEX('평균구간'!$B$2:$B$9,G101)</x:f>
        <x:v>18</x:v>
      </x:c>
      <x:c r="P101" s="1" t="n">
        <x:f>INDEX('평균구간'!$B$2:$B$9,H101)</x:f>
        <x:v>24</x:v>
      </x:c>
      <x:c r="Q101" s="1" t="n">
        <x:f>INDEX('평균구간'!$B$2:$B$9,I101)</x:f>
        <x:v>20</x:v>
      </x:c>
      <x:c r="R101" s="1" t="n">
        <x:f>AVERAGE(J101:Q101)</x:f>
        <x:v>23.5</x:v>
      </x:c>
      <x:c r="S101" s="1"/>
      <x:c r="T101" s="1"/>
      <x:c r="U101" s="1"/>
    </x:row>
    <x:row r="102" ht="23" customHeight="1">
      <x:c r="A102" s="1" t="n">
        <x:v>101</x:v>
      </x:c>
      <x:c r="B102" s="1" t="n">
        <x:v>7</x:v>
      </x:c>
      <x:c r="C102" s="1" t="n">
        <x:v>8</x:v>
      </x:c>
      <x:c r="D102" s="1" t="n">
        <x:v>8</x:v>
      </x:c>
      <x:c r="E102" s="1" t="n">
        <x:v>2</x:v>
      </x:c>
      <x:c r="F102" s="1" t="n">
        <x:v>2</x:v>
      </x:c>
      <x:c r="G102" s="1" t="n">
        <x:v>4</x:v>
      </x:c>
      <x:c r="H102" s="1" t="n">
        <x:v>1</x:v>
      </x:c>
      <x:c r="I102" s="1" t="n">
        <x:v>3</x:v>
      </x:c>
      <x:c r="J102" s="1" t="n">
        <x:f>INDEX('평균구간'!$B$2:$B$9,B102)</x:f>
        <x:v>30</x:v>
      </x:c>
      <x:c r="K102" s="1" t="n">
        <x:f>INDEX('평균구간'!$B$2:$B$9,C102)</x:f>
        <x:v>32</x:v>
      </x:c>
      <x:c r="L102" s="1" t="n">
        <x:f>INDEX('평균구간'!$B$2:$B$9,D102)</x:f>
        <x:v>32</x:v>
      </x:c>
      <x:c r="M102" s="1" t="n">
        <x:f>INDEX('평균구간'!$B$2:$B$9,E102)</x:f>
        <x:v>20</x:v>
      </x:c>
      <x:c r="N102" s="1" t="n">
        <x:f>INDEX('평균구간'!$B$2:$B$9,F102)</x:f>
        <x:v>20</x:v>
      </x:c>
      <x:c r="O102" s="1" t="n">
        <x:f>INDEX('평균구간'!$B$2:$B$9,G102)</x:f>
        <x:v>24</x:v>
      </x:c>
      <x:c r="P102" s="1" t="n">
        <x:f>INDEX('평균구간'!$B$2:$B$9,H102)</x:f>
        <x:v>18</x:v>
      </x:c>
      <x:c r="Q102" s="1" t="n">
        <x:f>INDEX('평균구간'!$B$2:$B$9,I102)</x:f>
        <x:v>22</x:v>
      </x:c>
      <x:c r="R102" s="1" t="n">
        <x:f>AVERAGE(J102:Q102)</x:f>
        <x:v>24.75</x:v>
      </x:c>
      <x:c r="S102" s="1"/>
      <x:c r="T102" s="1"/>
      <x:c r="U102" s="1"/>
    </x:row>
    <x:row r="103" ht="23" customHeight="1">
      <x:c r="A103" s="1" t="n">
        <x:v>102</x:v>
      </x:c>
      <x:c r="B103" s="1" t="n">
        <x:v>4</x:v>
      </x:c>
      <x:c r="C103" s="1" t="n">
        <x:v>8</x:v>
      </x:c>
      <x:c r="D103" s="1" t="n">
        <x:v>7</x:v>
      </x:c>
      <x:c r="E103" s="1" t="n">
        <x:v>4</x:v>
      </x:c>
      <x:c r="F103" s="1" t="n">
        <x:v>8</x:v>
      </x:c>
      <x:c r="G103" s="1" t="n">
        <x:v>4</x:v>
      </x:c>
      <x:c r="H103" s="1" t="n">
        <x:v>3</x:v>
      </x:c>
      <x:c r="I103" s="1" t="n">
        <x:v>8</x:v>
      </x:c>
      <x:c r="J103" s="1" t="n">
        <x:f>INDEX('평균구간'!$B$2:$B$9,B103)</x:f>
        <x:v>24</x:v>
      </x:c>
      <x:c r="K103" s="1" t="n">
        <x:f>INDEX('평균구간'!$B$2:$B$9,C103)</x:f>
        <x:v>32</x:v>
      </x:c>
      <x:c r="L103" s="1" t="n">
        <x:f>INDEX('평균구간'!$B$2:$B$9,D103)</x:f>
        <x:v>30</x:v>
      </x:c>
      <x:c r="M103" s="1" t="n">
        <x:f>INDEX('평균구간'!$B$2:$B$9,E103)</x:f>
        <x:v>24</x:v>
      </x:c>
      <x:c r="N103" s="1" t="n">
        <x:f>INDEX('평균구간'!$B$2:$B$9,F103)</x:f>
        <x:v>32</x:v>
      </x:c>
      <x:c r="O103" s="1" t="n">
        <x:f>INDEX('평균구간'!$B$2:$B$9,G103)</x:f>
        <x:v>24</x:v>
      </x:c>
      <x:c r="P103" s="1" t="n">
        <x:f>INDEX('평균구간'!$B$2:$B$9,H103)</x:f>
        <x:v>22</x:v>
      </x:c>
      <x:c r="Q103" s="1" t="n">
        <x:f>INDEX('평균구간'!$B$2:$B$9,I103)</x:f>
        <x:v>32</x:v>
      </x:c>
      <x:c r="R103" s="1" t="n">
        <x:f>AVERAGE(J103:Q103)</x:f>
        <x:v>27.5</x:v>
      </x:c>
      <x:c r="S103" s="1"/>
      <x:c r="T103" s="1"/>
      <x:c r="U103" s="1"/>
    </x:row>
    <x:row r="104" ht="23" customHeight="1">
      <x:c r="A104" s="1" t="n">
        <x:v>103</x:v>
      </x:c>
      <x:c r="B104" s="1" t="n">
        <x:v>2</x:v>
      </x:c>
      <x:c r="C104" s="1" t="n">
        <x:v>3</x:v>
      </x:c>
      <x:c r="D104" s="1" t="n">
        <x:v>8</x:v>
      </x:c>
      <x:c r="E104" s="1" t="n">
        <x:v>2</x:v>
      </x:c>
      <x:c r="F104" s="1" t="n">
        <x:v>2</x:v>
      </x:c>
      <x:c r="G104" s="1" t="n">
        <x:v>6</x:v>
      </x:c>
      <x:c r="H104" s="1" t="n">
        <x:v>4</x:v>
      </x:c>
      <x:c r="I104" s="1" t="n">
        <x:v>4</x:v>
      </x:c>
      <x:c r="J104" s="1" t="n">
        <x:f>INDEX('평균구간'!$B$2:$B$9,B104)</x:f>
        <x:v>20</x:v>
      </x:c>
      <x:c r="K104" s="1" t="n">
        <x:f>INDEX('평균구간'!$B$2:$B$9,C104)</x:f>
        <x:v>22</x:v>
      </x:c>
      <x:c r="L104" s="1" t="n">
        <x:f>INDEX('평균구간'!$B$2:$B$9,D104)</x:f>
        <x:v>32</x:v>
      </x:c>
      <x:c r="M104" s="1" t="n">
        <x:f>INDEX('평균구간'!$B$2:$B$9,E104)</x:f>
        <x:v>20</x:v>
      </x:c>
      <x:c r="N104" s="1" t="n">
        <x:f>INDEX('평균구간'!$B$2:$B$9,F104)</x:f>
        <x:v>20</x:v>
      </x:c>
      <x:c r="O104" s="1" t="n">
        <x:f>INDEX('평균구간'!$B$2:$B$9,G104)</x:f>
        <x:v>28</x:v>
      </x:c>
      <x:c r="P104" s="1" t="n">
        <x:f>INDEX('평균구간'!$B$2:$B$9,H104)</x:f>
        <x:v>24</x:v>
      </x:c>
      <x:c r="Q104" s="1" t="n">
        <x:f>INDEX('평균구간'!$B$2:$B$9,I104)</x:f>
        <x:v>24</x:v>
      </x:c>
      <x:c r="R104" s="1" t="n">
        <x:f>AVERAGE(J104:Q104)</x:f>
        <x:v>23.75</x:v>
      </x:c>
      <x:c r="S104" s="1"/>
      <x:c r="T104" s="1"/>
      <x:c r="U104" s="1"/>
    </x:row>
    <x:row r="105" ht="23" customHeight="1">
      <x:c r="A105" s="1" t="n">
        <x:v>104</x:v>
      </x:c>
      <x:c r="B105" s="1" t="n">
        <x:v>5</x:v>
      </x:c>
      <x:c r="C105" s="1" t="n">
        <x:v>5</x:v>
      </x:c>
      <x:c r="D105" s="1" t="n">
        <x:v>3</x:v>
      </x:c>
      <x:c r="E105" s="1" t="n">
        <x:v>4</x:v>
      </x:c>
      <x:c r="F105" s="1" t="n">
        <x:v>6</x:v>
      </x:c>
      <x:c r="G105" s="1" t="n">
        <x:v>3</x:v>
      </x:c>
      <x:c r="H105" s="1" t="n">
        <x:v>3</x:v>
      </x:c>
      <x:c r="I105" s="1" t="n">
        <x:v>7</x:v>
      </x:c>
      <x:c r="J105" s="1" t="n">
        <x:f>INDEX('평균구간'!$B$2:$B$9,B105)</x:f>
        <x:v>26</x:v>
      </x:c>
      <x:c r="K105" s="1" t="n">
        <x:f>INDEX('평균구간'!$B$2:$B$9,C105)</x:f>
        <x:v>26</x:v>
      </x:c>
      <x:c r="L105" s="1" t="n">
        <x:f>INDEX('평균구간'!$B$2:$B$9,D105)</x:f>
        <x:v>22</x:v>
      </x:c>
      <x:c r="M105" s="1" t="n">
        <x:f>INDEX('평균구간'!$B$2:$B$9,E105)</x:f>
        <x:v>24</x:v>
      </x:c>
      <x:c r="N105" s="1" t="n">
        <x:f>INDEX('평균구간'!$B$2:$B$9,F105)</x:f>
        <x:v>28</x:v>
      </x:c>
      <x:c r="O105" s="1" t="n">
        <x:f>INDEX('평균구간'!$B$2:$B$9,G105)</x:f>
        <x:v>22</x:v>
      </x:c>
      <x:c r="P105" s="1" t="n">
        <x:f>INDEX('평균구간'!$B$2:$B$9,H105)</x:f>
        <x:v>22</x:v>
      </x:c>
      <x:c r="Q105" s="1" t="n">
        <x:f>INDEX('평균구간'!$B$2:$B$9,I105)</x:f>
        <x:v>30</x:v>
      </x:c>
      <x:c r="R105" s="1" t="n">
        <x:f>AVERAGE(J105:Q105)</x:f>
        <x:v>25</x:v>
      </x:c>
      <x:c r="S105" s="1"/>
      <x:c r="T105" s="1"/>
      <x:c r="U105" s="1"/>
    </x:row>
    <x:row r="106" ht="23" customHeight="1">
      <x:c r="A106" s="1" t="n">
        <x:v>105</x:v>
      </x:c>
      <x:c r="B106" s="1" t="n">
        <x:v>7</x:v>
      </x:c>
      <x:c r="C106" s="1" t="n">
        <x:v>7</x:v>
      </x:c>
      <x:c r="D106" s="1" t="n">
        <x:v>6</x:v>
      </x:c>
      <x:c r="E106" s="1" t="n">
        <x:v>2</x:v>
      </x:c>
      <x:c r="F106" s="1" t="n">
        <x:v>7</x:v>
      </x:c>
      <x:c r="G106" s="1" t="n">
        <x:v>8</x:v>
      </x:c>
      <x:c r="H106" s="1" t="n">
        <x:v>1</x:v>
      </x:c>
      <x:c r="I106" s="1" t="n">
        <x:v>8</x:v>
      </x:c>
      <x:c r="J106" s="1" t="n">
        <x:f>INDEX('평균구간'!$B$2:$B$9,B106)</x:f>
        <x:v>30</x:v>
      </x:c>
      <x:c r="K106" s="1" t="n">
        <x:f>INDEX('평균구간'!$B$2:$B$9,C106)</x:f>
        <x:v>30</x:v>
      </x:c>
      <x:c r="L106" s="1" t="n">
        <x:f>INDEX('평균구간'!$B$2:$B$9,D106)</x:f>
        <x:v>28</x:v>
      </x:c>
      <x:c r="M106" s="1" t="n">
        <x:f>INDEX('평균구간'!$B$2:$B$9,E106)</x:f>
        <x:v>20</x:v>
      </x:c>
      <x:c r="N106" s="1" t="n">
        <x:f>INDEX('평균구간'!$B$2:$B$9,F106)</x:f>
        <x:v>30</x:v>
      </x:c>
      <x:c r="O106" s="1" t="n">
        <x:f>INDEX('평균구간'!$B$2:$B$9,G106)</x:f>
        <x:v>32</x:v>
      </x:c>
      <x:c r="P106" s="1" t="n">
        <x:f>INDEX('평균구간'!$B$2:$B$9,H106)</x:f>
        <x:v>18</x:v>
      </x:c>
      <x:c r="Q106" s="1" t="n">
        <x:f>INDEX('평균구간'!$B$2:$B$9,I106)</x:f>
        <x:v>32</x:v>
      </x:c>
      <x:c r="R106" s="1" t="n">
        <x:f>AVERAGE(J106:Q106)</x:f>
        <x:v>27.5</x:v>
      </x:c>
      <x:c r="S106" s="1"/>
      <x:c r="T106" s="1"/>
      <x:c r="U106" s="1"/>
    </x:row>
    <x:row r="107" ht="23" customHeight="1">
      <x:c r="A107" s="1" t="n">
        <x:v>106</x:v>
      </x:c>
      <x:c r="B107" s="1" t="n">
        <x:v>2</x:v>
      </x:c>
      <x:c r="C107" s="1" t="n">
        <x:v>3</x:v>
      </x:c>
      <x:c r="D107" s="1" t="n">
        <x:v>6</x:v>
      </x:c>
      <x:c r="E107" s="1" t="n">
        <x:v>8</x:v>
      </x:c>
      <x:c r="F107" s="1" t="n">
        <x:v>6</x:v>
      </x:c>
      <x:c r="G107" s="1" t="n">
        <x:v>2</x:v>
      </x:c>
      <x:c r="H107" s="1" t="n">
        <x:v>5</x:v>
      </x:c>
      <x:c r="I107" s="1" t="n">
        <x:v>5</x:v>
      </x:c>
      <x:c r="J107" s="1" t="n">
        <x:f>INDEX('평균구간'!$B$2:$B$9,B107)</x:f>
        <x:v>20</x:v>
      </x:c>
      <x:c r="K107" s="1" t="n">
        <x:f>INDEX('평균구간'!$B$2:$B$9,C107)</x:f>
        <x:v>22</x:v>
      </x:c>
      <x:c r="L107" s="1" t="n">
        <x:f>INDEX('평균구간'!$B$2:$B$9,D107)</x:f>
        <x:v>28</x:v>
      </x:c>
      <x:c r="M107" s="1" t="n">
        <x:f>INDEX('평균구간'!$B$2:$B$9,E107)</x:f>
        <x:v>32</x:v>
      </x:c>
      <x:c r="N107" s="1" t="n">
        <x:f>INDEX('평균구간'!$B$2:$B$9,F107)</x:f>
        <x:v>28</x:v>
      </x:c>
      <x:c r="O107" s="1" t="n">
        <x:f>INDEX('평균구간'!$B$2:$B$9,G107)</x:f>
        <x:v>20</x:v>
      </x:c>
      <x:c r="P107" s="1" t="n">
        <x:f>INDEX('평균구간'!$B$2:$B$9,H107)</x:f>
        <x:v>26</x:v>
      </x:c>
      <x:c r="Q107" s="1" t="n">
        <x:f>INDEX('평균구간'!$B$2:$B$9,I107)</x:f>
        <x:v>26</x:v>
      </x:c>
      <x:c r="R107" s="1" t="n">
        <x:f>AVERAGE(J107:Q107)</x:f>
        <x:v>25.25</x:v>
      </x:c>
      <x:c r="S107" s="1"/>
      <x:c r="T107" s="1"/>
      <x:c r="U107" s="1"/>
    </x:row>
    <x:row r="108" ht="23" customHeight="1">
      <x:c r="A108" s="1" t="n">
        <x:v>107</x:v>
      </x:c>
      <x:c r="B108" s="1" t="n">
        <x:v>4</x:v>
      </x:c>
      <x:c r="C108" s="1" t="n">
        <x:v>2</x:v>
      </x:c>
      <x:c r="D108" s="1" t="n">
        <x:v>2</x:v>
      </x:c>
      <x:c r="E108" s="1" t="n">
        <x:v>2</x:v>
      </x:c>
      <x:c r="F108" s="1" t="n">
        <x:v>3</x:v>
      </x:c>
      <x:c r="G108" s="1" t="n">
        <x:v>8</x:v>
      </x:c>
      <x:c r="H108" s="1" t="n">
        <x:v>6</x:v>
      </x:c>
      <x:c r="I108" s="1" t="n">
        <x:v>1</x:v>
      </x:c>
      <x:c r="J108" s="1" t="n">
        <x:f>INDEX('평균구간'!$B$2:$B$9,B108)</x:f>
        <x:v>24</x:v>
      </x:c>
      <x:c r="K108" s="1" t="n">
        <x:f>INDEX('평균구간'!$B$2:$B$9,C108)</x:f>
        <x:v>20</x:v>
      </x:c>
      <x:c r="L108" s="1" t="n">
        <x:f>INDEX('평균구간'!$B$2:$B$9,D108)</x:f>
        <x:v>20</x:v>
      </x:c>
      <x:c r="M108" s="1" t="n">
        <x:f>INDEX('평균구간'!$B$2:$B$9,E108)</x:f>
        <x:v>20</x:v>
      </x:c>
      <x:c r="N108" s="1" t="n">
        <x:f>INDEX('평균구간'!$B$2:$B$9,F108)</x:f>
        <x:v>22</x:v>
      </x:c>
      <x:c r="O108" s="1" t="n">
        <x:f>INDEX('평균구간'!$B$2:$B$9,G108)</x:f>
        <x:v>32</x:v>
      </x:c>
      <x:c r="P108" s="1" t="n">
        <x:f>INDEX('평균구간'!$B$2:$B$9,H108)</x:f>
        <x:v>28</x:v>
      </x:c>
      <x:c r="Q108" s="1" t="n">
        <x:f>INDEX('평균구간'!$B$2:$B$9,I108)</x:f>
        <x:v>18</x:v>
      </x:c>
      <x:c r="R108" s="1" t="n">
        <x:f>AVERAGE(J108:Q108)</x:f>
        <x:v>23</x:v>
      </x:c>
      <x:c r="S108" s="1"/>
      <x:c r="T108" s="1"/>
      <x:c r="U108" s="1"/>
    </x:row>
    <x:row r="109" ht="23" customHeight="1">
      <x:c r="A109" s="1" t="n">
        <x:v>108</x:v>
      </x:c>
      <x:c r="B109" s="1" t="n">
        <x:v>6</x:v>
      </x:c>
      <x:c r="C109" s="1" t="n">
        <x:v>4</x:v>
      </x:c>
      <x:c r="D109" s="1" t="n">
        <x:v>7</x:v>
      </x:c>
      <x:c r="E109" s="1" t="n">
        <x:v>3</x:v>
      </x:c>
      <x:c r="F109" s="1" t="n">
        <x:v>5</x:v>
      </x:c>
      <x:c r="G109" s="1" t="n">
        <x:v>5</x:v>
      </x:c>
      <x:c r="H109" s="1" t="n">
        <x:v>3</x:v>
      </x:c>
      <x:c r="I109" s="1" t="n">
        <x:v>4</x:v>
      </x:c>
      <x:c r="J109" s="1" t="n">
        <x:f>INDEX('평균구간'!$B$2:$B$9,B109)</x:f>
        <x:v>28</x:v>
      </x:c>
      <x:c r="K109" s="1" t="n">
        <x:f>INDEX('평균구간'!$B$2:$B$9,C109)</x:f>
        <x:v>24</x:v>
      </x:c>
      <x:c r="L109" s="1" t="n">
        <x:f>INDEX('평균구간'!$B$2:$B$9,D109)</x:f>
        <x:v>30</x:v>
      </x:c>
      <x:c r="M109" s="1" t="n">
        <x:f>INDEX('평균구간'!$B$2:$B$9,E109)</x:f>
        <x:v>22</x:v>
      </x:c>
      <x:c r="N109" s="1" t="n">
        <x:f>INDEX('평균구간'!$B$2:$B$9,F109)</x:f>
        <x:v>26</x:v>
      </x:c>
      <x:c r="O109" s="1" t="n">
        <x:f>INDEX('평균구간'!$B$2:$B$9,G109)</x:f>
        <x:v>26</x:v>
      </x:c>
      <x:c r="P109" s="1" t="n">
        <x:f>INDEX('평균구간'!$B$2:$B$9,H109)</x:f>
        <x:v>22</x:v>
      </x:c>
      <x:c r="Q109" s="1" t="n">
        <x:f>INDEX('평균구간'!$B$2:$B$9,I109)</x:f>
        <x:v>24</x:v>
      </x:c>
      <x:c r="R109" s="1" t="n">
        <x:f>AVERAGE(J109:Q109)</x:f>
        <x:v>25.25</x:v>
      </x:c>
      <x:c r="S109" s="1"/>
      <x:c r="T109" s="1"/>
      <x:c r="U109" s="1"/>
    </x:row>
    <x:row r="110" ht="23" customHeight="1">
      <x:c r="A110" s="1" t="n">
        <x:v>109</x:v>
      </x:c>
      <x:c r="B110" s="1" t="n">
        <x:v>4</x:v>
      </x:c>
      <x:c r="C110" s="1" t="n">
        <x:v>7</x:v>
      </x:c>
      <x:c r="D110" s="1" t="n">
        <x:v>7</x:v>
      </x:c>
      <x:c r="E110" s="1" t="n">
        <x:v>7</x:v>
      </x:c>
      <x:c r="F110" s="1" t="n">
        <x:v>6</x:v>
      </x:c>
      <x:c r="G110" s="1" t="n">
        <x:v>5</x:v>
      </x:c>
      <x:c r="H110" s="1" t="n">
        <x:v>5</x:v>
      </x:c>
      <x:c r="I110" s="1" t="n">
        <x:v>3</x:v>
      </x:c>
      <x:c r="J110" s="1" t="n">
        <x:f>INDEX('평균구간'!$B$2:$B$9,B110)</x:f>
        <x:v>24</x:v>
      </x:c>
      <x:c r="K110" s="1" t="n">
        <x:f>INDEX('평균구간'!$B$2:$B$9,C110)</x:f>
        <x:v>30</x:v>
      </x:c>
      <x:c r="L110" s="1" t="n">
        <x:f>INDEX('평균구간'!$B$2:$B$9,D110)</x:f>
        <x:v>30</x:v>
      </x:c>
      <x:c r="M110" s="1" t="n">
        <x:f>INDEX('평균구간'!$B$2:$B$9,E110)</x:f>
        <x:v>30</x:v>
      </x:c>
      <x:c r="N110" s="1" t="n">
        <x:f>INDEX('평균구간'!$B$2:$B$9,F110)</x:f>
        <x:v>28</x:v>
      </x:c>
      <x:c r="O110" s="1" t="n">
        <x:f>INDEX('평균구간'!$B$2:$B$9,G110)</x:f>
        <x:v>26</x:v>
      </x:c>
      <x:c r="P110" s="1" t="n">
        <x:f>INDEX('평균구간'!$B$2:$B$9,H110)</x:f>
        <x:v>26</x:v>
      </x:c>
      <x:c r="Q110" s="1" t="n">
        <x:f>INDEX('평균구간'!$B$2:$B$9,I110)</x:f>
        <x:v>22</x:v>
      </x:c>
      <x:c r="R110" s="1" t="n">
        <x:f>AVERAGE(J110:Q110)</x:f>
        <x:v>27</x:v>
      </x:c>
      <x:c r="S110" s="1"/>
      <x:c r="T110" s="1"/>
      <x:c r="U110" s="1"/>
    </x:row>
    <x:row r="111" ht="23" customHeight="1">
      <x:c r="A111" s="1" t="n">
        <x:v>110</x:v>
      </x:c>
      <x:c r="B111" s="1" t="n">
        <x:v>2</x:v>
      </x:c>
      <x:c r="C111" s="1" t="n">
        <x:v>5</x:v>
      </x:c>
      <x:c r="D111" s="1" t="n">
        <x:v>8</x:v>
      </x:c>
      <x:c r="E111" s="1" t="n">
        <x:v>2</x:v>
      </x:c>
      <x:c r="F111" s="1" t="n">
        <x:v>1</x:v>
      </x:c>
      <x:c r="G111" s="1" t="n">
        <x:v>7</x:v>
      </x:c>
      <x:c r="H111" s="1" t="n">
        <x:v>3</x:v>
      </x:c>
      <x:c r="I111" s="1" t="n">
        <x:v>3</x:v>
      </x:c>
      <x:c r="J111" s="1" t="n">
        <x:f>INDEX('평균구간'!$B$2:$B$9,B111)</x:f>
        <x:v>20</x:v>
      </x:c>
      <x:c r="K111" s="1" t="n">
        <x:f>INDEX('평균구간'!$B$2:$B$9,C111)</x:f>
        <x:v>26</x:v>
      </x:c>
      <x:c r="L111" s="1" t="n">
        <x:f>INDEX('평균구간'!$B$2:$B$9,D111)</x:f>
        <x:v>32</x:v>
      </x:c>
      <x:c r="M111" s="1" t="n">
        <x:f>INDEX('평균구간'!$B$2:$B$9,E111)</x:f>
        <x:v>20</x:v>
      </x:c>
      <x:c r="N111" s="1" t="n">
        <x:f>INDEX('평균구간'!$B$2:$B$9,F111)</x:f>
        <x:v>18</x:v>
      </x:c>
      <x:c r="O111" s="1" t="n">
        <x:f>INDEX('평균구간'!$B$2:$B$9,G111)</x:f>
        <x:v>30</x:v>
      </x:c>
      <x:c r="P111" s="1" t="n">
        <x:f>INDEX('평균구간'!$B$2:$B$9,H111)</x:f>
        <x:v>22</x:v>
      </x:c>
      <x:c r="Q111" s="1" t="n">
        <x:f>INDEX('평균구간'!$B$2:$B$9,I111)</x:f>
        <x:v>22</x:v>
      </x:c>
      <x:c r="R111" s="1" t="n">
        <x:f>AVERAGE(J111:Q111)</x:f>
        <x:v>23.75</x:v>
      </x:c>
      <x:c r="S111" s="1"/>
      <x:c r="T111" s="1"/>
      <x:c r="U111" s="1"/>
    </x:row>
    <x:row r="112" ht="23" customHeight="1">
      <x:c r="A112" s="1" t="n">
        <x:v>111</x:v>
      </x:c>
      <x:c r="B112" s="1" t="n">
        <x:v>6</x:v>
      </x:c>
      <x:c r="C112" s="1" t="n">
        <x:v>8</x:v>
      </x:c>
      <x:c r="D112" s="1" t="n">
        <x:v>4</x:v>
      </x:c>
      <x:c r="E112" s="1" t="n">
        <x:v>8</x:v>
      </x:c>
      <x:c r="F112" s="1" t="n">
        <x:v>3</x:v>
      </x:c>
      <x:c r="G112" s="1" t="n">
        <x:v>3</x:v>
      </x:c>
      <x:c r="H112" s="1" t="n">
        <x:v>7</x:v>
      </x:c>
      <x:c r="I112" s="1" t="n">
        <x:v>2</x:v>
      </x:c>
      <x:c r="J112" s="1" t="n">
        <x:f>INDEX('평균구간'!$B$2:$B$9,B112)</x:f>
        <x:v>28</x:v>
      </x:c>
      <x:c r="K112" s="1" t="n">
        <x:f>INDEX('평균구간'!$B$2:$B$9,C112)</x:f>
        <x:v>32</x:v>
      </x:c>
      <x:c r="L112" s="1" t="n">
        <x:f>INDEX('평균구간'!$B$2:$B$9,D112)</x:f>
        <x:v>24</x:v>
      </x:c>
      <x:c r="M112" s="1" t="n">
        <x:f>INDEX('평균구간'!$B$2:$B$9,E112)</x:f>
        <x:v>32</x:v>
      </x:c>
      <x:c r="N112" s="1" t="n">
        <x:f>INDEX('평균구간'!$B$2:$B$9,F112)</x:f>
        <x:v>22</x:v>
      </x:c>
      <x:c r="O112" s="1" t="n">
        <x:f>INDEX('평균구간'!$B$2:$B$9,G112)</x:f>
        <x:v>22</x:v>
      </x:c>
      <x:c r="P112" s="1" t="n">
        <x:f>INDEX('평균구간'!$B$2:$B$9,H112)</x:f>
        <x:v>30</x:v>
      </x:c>
      <x:c r="Q112" s="1" t="n">
        <x:f>INDEX('평균구간'!$B$2:$B$9,I112)</x:f>
        <x:v>20</x:v>
      </x:c>
      <x:c r="R112" s="1" t="n">
        <x:f>AVERAGE(J112:Q112)</x:f>
        <x:v>26.25</x:v>
      </x:c>
      <x:c r="S112" s="1"/>
      <x:c r="T112" s="1"/>
      <x:c r="U112" s="1"/>
    </x:row>
    <x:row r="113" ht="23" customHeight="1">
      <x:c r="A113" s="1" t="n">
        <x:v>112</x:v>
      </x:c>
      <x:c r="B113" s="1" t="n">
        <x:v>3</x:v>
      </x:c>
      <x:c r="C113" s="1" t="n">
        <x:v>2</x:v>
      </x:c>
      <x:c r="D113" s="1" t="n">
        <x:v>3</x:v>
      </x:c>
      <x:c r="E113" s="1" t="n">
        <x:v>5</x:v>
      </x:c>
      <x:c r="F113" s="1" t="n">
        <x:v>3</x:v>
      </x:c>
      <x:c r="G113" s="1" t="n">
        <x:v>8</x:v>
      </x:c>
      <x:c r="H113" s="1" t="n">
        <x:v>2</x:v>
      </x:c>
      <x:c r="I113" s="1" t="n">
        <x:v>4</x:v>
      </x:c>
      <x:c r="J113" s="1" t="n">
        <x:f>INDEX('평균구간'!$B$2:$B$9,B113)</x:f>
        <x:v>22</x:v>
      </x:c>
      <x:c r="K113" s="1" t="n">
        <x:f>INDEX('평균구간'!$B$2:$B$9,C113)</x:f>
        <x:v>20</x:v>
      </x:c>
      <x:c r="L113" s="1" t="n">
        <x:f>INDEX('평균구간'!$B$2:$B$9,D113)</x:f>
        <x:v>22</x:v>
      </x:c>
      <x:c r="M113" s="1" t="n">
        <x:f>INDEX('평균구간'!$B$2:$B$9,E113)</x:f>
        <x:v>26</x:v>
      </x:c>
      <x:c r="N113" s="1" t="n">
        <x:f>INDEX('평균구간'!$B$2:$B$9,F113)</x:f>
        <x:v>22</x:v>
      </x:c>
      <x:c r="O113" s="1" t="n">
        <x:f>INDEX('평균구간'!$B$2:$B$9,G113)</x:f>
        <x:v>32</x:v>
      </x:c>
      <x:c r="P113" s="1" t="n">
        <x:f>INDEX('평균구간'!$B$2:$B$9,H113)</x:f>
        <x:v>20</x:v>
      </x:c>
      <x:c r="Q113" s="1" t="n">
        <x:f>INDEX('평균구간'!$B$2:$B$9,I113)</x:f>
        <x:v>24</x:v>
      </x:c>
      <x:c r="R113" s="1" t="n">
        <x:f>AVERAGE(J113:Q113)</x:f>
        <x:v>23.5</x:v>
      </x:c>
      <x:c r="S113" s="1"/>
      <x:c r="T113" s="1"/>
      <x:c r="U113" s="1"/>
    </x:row>
    <x:row r="114" ht="23" customHeight="1">
      <x:c r="A114" s="1" t="n">
        <x:v>113</x:v>
      </x:c>
      <x:c r="B114" s="1" t="n">
        <x:v>7</x:v>
      </x:c>
      <x:c r="C114" s="1" t="n">
        <x:v>8</x:v>
      </x:c>
      <x:c r="D114" s="1" t="n">
        <x:v>6</x:v>
      </x:c>
      <x:c r="E114" s="1" t="n">
        <x:v>1</x:v>
      </x:c>
      <x:c r="F114" s="1" t="n">
        <x:v>4</x:v>
      </x:c>
      <x:c r="G114" s="1" t="n">
        <x:v>2</x:v>
      </x:c>
      <x:c r="H114" s="1" t="n">
        <x:v>4</x:v>
      </x:c>
      <x:c r="I114" s="1" t="n">
        <x:v>3</x:v>
      </x:c>
      <x:c r="J114" s="1" t="n">
        <x:f>INDEX('평균구간'!$B$2:$B$9,B114)</x:f>
        <x:v>30</x:v>
      </x:c>
      <x:c r="K114" s="1" t="n">
        <x:f>INDEX('평균구간'!$B$2:$B$9,C114)</x:f>
        <x:v>32</x:v>
      </x:c>
      <x:c r="L114" s="1" t="n">
        <x:f>INDEX('평균구간'!$B$2:$B$9,D114)</x:f>
        <x:v>28</x:v>
      </x:c>
      <x:c r="M114" s="1" t="n">
        <x:f>INDEX('평균구간'!$B$2:$B$9,E114)</x:f>
        <x:v>18</x:v>
      </x:c>
      <x:c r="N114" s="1" t="n">
        <x:f>INDEX('평균구간'!$B$2:$B$9,F114)</x:f>
        <x:v>24</x:v>
      </x:c>
      <x:c r="O114" s="1" t="n">
        <x:f>INDEX('평균구간'!$B$2:$B$9,G114)</x:f>
        <x:v>20</x:v>
      </x:c>
      <x:c r="P114" s="1" t="n">
        <x:f>INDEX('평균구간'!$B$2:$B$9,H114)</x:f>
        <x:v>24</x:v>
      </x:c>
      <x:c r="Q114" s="1" t="n">
        <x:f>INDEX('평균구간'!$B$2:$B$9,I114)</x:f>
        <x:v>22</x:v>
      </x:c>
      <x:c r="R114" s="1" t="n">
        <x:f>AVERAGE(J114:Q114)</x:f>
        <x:v>24.75</x:v>
      </x:c>
      <x:c r="S114" s="1"/>
      <x:c r="T114" s="1"/>
      <x:c r="U114" s="1"/>
    </x:row>
    <x:row r="115" ht="23" customHeight="1">
      <x:c r="A115" s="1" t="n">
        <x:v>114</x:v>
      </x:c>
      <x:c r="B115" s="1" t="n">
        <x:v>5</x:v>
      </x:c>
      <x:c r="C115" s="1" t="n">
        <x:v>1</x:v>
      </x:c>
      <x:c r="D115" s="1" t="n">
        <x:v>2</x:v>
      </x:c>
      <x:c r="E115" s="1" t="n">
        <x:v>2</x:v>
      </x:c>
      <x:c r="F115" s="1" t="n">
        <x:v>4</x:v>
      </x:c>
      <x:c r="G115" s="1" t="n">
        <x:v>8</x:v>
      </x:c>
      <x:c r="H115" s="1" t="n">
        <x:v>4</x:v>
      </x:c>
      <x:c r="I115" s="1" t="n">
        <x:v>4</x:v>
      </x:c>
      <x:c r="J115" s="1" t="n">
        <x:f>INDEX('평균구간'!$B$2:$B$9,B115)</x:f>
        <x:v>26</x:v>
      </x:c>
      <x:c r="K115" s="1" t="n">
        <x:f>INDEX('평균구간'!$B$2:$B$9,C115)</x:f>
        <x:v>18</x:v>
      </x:c>
      <x:c r="L115" s="1" t="n">
        <x:f>INDEX('평균구간'!$B$2:$B$9,D115)</x:f>
        <x:v>20</x:v>
      </x:c>
      <x:c r="M115" s="1" t="n">
        <x:f>INDEX('평균구간'!$B$2:$B$9,E115)</x:f>
        <x:v>20</x:v>
      </x:c>
      <x:c r="N115" s="1" t="n">
        <x:f>INDEX('평균구간'!$B$2:$B$9,F115)</x:f>
        <x:v>24</x:v>
      </x:c>
      <x:c r="O115" s="1" t="n">
        <x:f>INDEX('평균구간'!$B$2:$B$9,G115)</x:f>
        <x:v>32</x:v>
      </x:c>
      <x:c r="P115" s="1" t="n">
        <x:f>INDEX('평균구간'!$B$2:$B$9,H115)</x:f>
        <x:v>24</x:v>
      </x:c>
      <x:c r="Q115" s="1" t="n">
        <x:f>INDEX('평균구간'!$B$2:$B$9,I115)</x:f>
        <x:v>24</x:v>
      </x:c>
      <x:c r="R115" s="1" t="n">
        <x:f>AVERAGE(J115:Q115)</x:f>
        <x:v>23.5</x:v>
      </x:c>
      <x:c r="S115" s="1"/>
      <x:c r="T115" s="1"/>
      <x:c r="U115" s="1"/>
    </x:row>
    <x:row r="116" ht="23" customHeight="1">
      <x:c r="A116" s="1" t="n">
        <x:v>115</x:v>
      </x:c>
      <x:c r="B116" s="1" t="n">
        <x:v>6</x:v>
      </x:c>
      <x:c r="C116" s="1" t="n">
        <x:v>1</x:v>
      </x:c>
      <x:c r="D116" s="1" t="n">
        <x:v>3</x:v>
      </x:c>
      <x:c r="E116" s="1" t="n">
        <x:v>5</x:v>
      </x:c>
      <x:c r="F116" s="1" t="n">
        <x:v>4</x:v>
      </x:c>
      <x:c r="G116" s="1" t="n">
        <x:v>2</x:v>
      </x:c>
      <x:c r="H116" s="1" t="n">
        <x:v>8</x:v>
      </x:c>
      <x:c r="I116" s="1" t="n">
        <x:v>2</x:v>
      </x:c>
      <x:c r="J116" s="1" t="n">
        <x:f>INDEX('평균구간'!$B$2:$B$9,B116)</x:f>
        <x:v>28</x:v>
      </x:c>
      <x:c r="K116" s="1" t="n">
        <x:f>INDEX('평균구간'!$B$2:$B$9,C116)</x:f>
        <x:v>18</x:v>
      </x:c>
      <x:c r="L116" s="1" t="n">
        <x:f>INDEX('평균구간'!$B$2:$B$9,D116)</x:f>
        <x:v>22</x:v>
      </x:c>
      <x:c r="M116" s="1" t="n">
        <x:f>INDEX('평균구간'!$B$2:$B$9,E116)</x:f>
        <x:v>26</x:v>
      </x:c>
      <x:c r="N116" s="1" t="n">
        <x:f>INDEX('평균구간'!$B$2:$B$9,F116)</x:f>
        <x:v>24</x:v>
      </x:c>
      <x:c r="O116" s="1" t="n">
        <x:f>INDEX('평균구간'!$B$2:$B$9,G116)</x:f>
        <x:v>20</x:v>
      </x:c>
      <x:c r="P116" s="1" t="n">
        <x:f>INDEX('평균구간'!$B$2:$B$9,H116)</x:f>
        <x:v>32</x:v>
      </x:c>
      <x:c r="Q116" s="1" t="n">
        <x:f>INDEX('평균구간'!$B$2:$B$9,I116)</x:f>
        <x:v>20</x:v>
      </x:c>
      <x:c r="R116" s="1" t="n">
        <x:f>AVERAGE(J116:Q116)</x:f>
        <x:v>23.75</x:v>
      </x:c>
      <x:c r="S116" s="1"/>
      <x:c r="T116" s="1"/>
      <x:c r="U116" s="1"/>
    </x:row>
    <x:row r="117" ht="23" customHeight="1">
      <x:c r="A117" s="1" t="n">
        <x:v>116</x:v>
      </x:c>
      <x:c r="B117" s="1" t="n">
        <x:v>4</x:v>
      </x:c>
      <x:c r="C117" s="1" t="n">
        <x:v>7</x:v>
      </x:c>
      <x:c r="D117" s="1" t="n">
        <x:v>4</x:v>
      </x:c>
      <x:c r="E117" s="1" t="n">
        <x:v>7</x:v>
      </x:c>
      <x:c r="F117" s="1" t="n">
        <x:v>1</x:v>
      </x:c>
      <x:c r="G117" s="1" t="n">
        <x:v>7</x:v>
      </x:c>
      <x:c r="H117" s="1" t="n">
        <x:v>1</x:v>
      </x:c>
      <x:c r="I117" s="1" t="n">
        <x:v>4</x:v>
      </x:c>
      <x:c r="J117" s="1" t="n">
        <x:f>INDEX('평균구간'!$B$2:$B$9,B117)</x:f>
        <x:v>24</x:v>
      </x:c>
      <x:c r="K117" s="1" t="n">
        <x:f>INDEX('평균구간'!$B$2:$B$9,C117)</x:f>
        <x:v>30</x:v>
      </x:c>
      <x:c r="L117" s="1" t="n">
        <x:f>INDEX('평균구간'!$B$2:$B$9,D117)</x:f>
        <x:v>24</x:v>
      </x:c>
      <x:c r="M117" s="1" t="n">
        <x:f>INDEX('평균구간'!$B$2:$B$9,E117)</x:f>
        <x:v>30</x:v>
      </x:c>
      <x:c r="N117" s="1" t="n">
        <x:f>INDEX('평균구간'!$B$2:$B$9,F117)</x:f>
        <x:v>18</x:v>
      </x:c>
      <x:c r="O117" s="1" t="n">
        <x:f>INDEX('평균구간'!$B$2:$B$9,G117)</x:f>
        <x:v>30</x:v>
      </x:c>
      <x:c r="P117" s="1" t="n">
        <x:f>INDEX('평균구간'!$B$2:$B$9,H117)</x:f>
        <x:v>18</x:v>
      </x:c>
      <x:c r="Q117" s="1" t="n">
        <x:f>INDEX('평균구간'!$B$2:$B$9,I117)</x:f>
        <x:v>24</x:v>
      </x:c>
      <x:c r="R117" s="1" t="n">
        <x:f>AVERAGE(J117:Q117)</x:f>
        <x:v>24.75</x:v>
      </x:c>
      <x:c r="S117" s="1"/>
      <x:c r="T117" s="1"/>
      <x:c r="U117" s="1"/>
    </x:row>
    <x:row r="118" ht="23" customHeight="1">
      <x:c r="A118" s="1" t="n">
        <x:v>117</x:v>
      </x:c>
      <x:c r="B118" s="1" t="n">
        <x:v>2</x:v>
      </x:c>
      <x:c r="C118" s="1" t="n">
        <x:v>5</x:v>
      </x:c>
      <x:c r="D118" s="1" t="n">
        <x:v>6</x:v>
      </x:c>
      <x:c r="E118" s="1" t="n">
        <x:v>7</x:v>
      </x:c>
      <x:c r="F118" s="1" t="n">
        <x:v>7</x:v>
      </x:c>
      <x:c r="G118" s="1" t="n">
        <x:v>5</x:v>
      </x:c>
      <x:c r="H118" s="1" t="n">
        <x:v>5</x:v>
      </x:c>
      <x:c r="I118" s="1" t="n">
        <x:v>2</x:v>
      </x:c>
      <x:c r="J118" s="1" t="n">
        <x:f>INDEX('평균구간'!$B$2:$B$9,B118)</x:f>
        <x:v>20</x:v>
      </x:c>
      <x:c r="K118" s="1" t="n">
        <x:f>INDEX('평균구간'!$B$2:$B$9,C118)</x:f>
        <x:v>26</x:v>
      </x:c>
      <x:c r="L118" s="1" t="n">
        <x:f>INDEX('평균구간'!$B$2:$B$9,D118)</x:f>
        <x:v>28</x:v>
      </x:c>
      <x:c r="M118" s="1" t="n">
        <x:f>INDEX('평균구간'!$B$2:$B$9,E118)</x:f>
        <x:v>30</x:v>
      </x:c>
      <x:c r="N118" s="1" t="n">
        <x:f>INDEX('평균구간'!$B$2:$B$9,F118)</x:f>
        <x:v>30</x:v>
      </x:c>
      <x:c r="O118" s="1" t="n">
        <x:f>INDEX('평균구간'!$B$2:$B$9,G118)</x:f>
        <x:v>26</x:v>
      </x:c>
      <x:c r="P118" s="1" t="n">
        <x:f>INDEX('평균구간'!$B$2:$B$9,H118)</x:f>
        <x:v>26</x:v>
      </x:c>
      <x:c r="Q118" s="1" t="n">
        <x:f>INDEX('평균구간'!$B$2:$B$9,I118)</x:f>
        <x:v>20</x:v>
      </x:c>
      <x:c r="R118" s="1" t="n">
        <x:f>AVERAGE(J118:Q118)</x:f>
        <x:v>25.75</x:v>
      </x:c>
      <x:c r="S118" s="1"/>
      <x:c r="T118" s="1"/>
      <x:c r="U118" s="1"/>
    </x:row>
    <x:row r="119" ht="23" customHeight="1">
      <x:c r="A119" s="1" t="n">
        <x:v>118</x:v>
      </x:c>
      <x:c r="B119" s="1" t="n">
        <x:v>6</x:v>
      </x:c>
      <x:c r="C119" s="1" t="n">
        <x:v>5</x:v>
      </x:c>
      <x:c r="D119" s="1" t="n">
        <x:v>1</x:v>
      </x:c>
      <x:c r="E119" s="1" t="n">
        <x:v>2</x:v>
      </x:c>
      <x:c r="F119" s="1" t="n">
        <x:v>7</x:v>
      </x:c>
      <x:c r="G119" s="1" t="n">
        <x:v>7</x:v>
      </x:c>
      <x:c r="H119" s="1" t="n">
        <x:v>6</x:v>
      </x:c>
      <x:c r="I119" s="1" t="n">
        <x:v>4</x:v>
      </x:c>
      <x:c r="J119" s="1" t="n">
        <x:f>INDEX('평균구간'!$B$2:$B$9,B119)</x:f>
        <x:v>28</x:v>
      </x:c>
      <x:c r="K119" s="1" t="n">
        <x:f>INDEX('평균구간'!$B$2:$B$9,C119)</x:f>
        <x:v>26</x:v>
      </x:c>
      <x:c r="L119" s="1" t="n">
        <x:f>INDEX('평균구간'!$B$2:$B$9,D119)</x:f>
        <x:v>18</x:v>
      </x:c>
      <x:c r="M119" s="1" t="n">
        <x:f>INDEX('평균구간'!$B$2:$B$9,E119)</x:f>
        <x:v>20</x:v>
      </x:c>
      <x:c r="N119" s="1" t="n">
        <x:f>INDEX('평균구간'!$B$2:$B$9,F119)</x:f>
        <x:v>30</x:v>
      </x:c>
      <x:c r="O119" s="1" t="n">
        <x:f>INDEX('평균구간'!$B$2:$B$9,G119)</x:f>
        <x:v>30</x:v>
      </x:c>
      <x:c r="P119" s="1" t="n">
        <x:f>INDEX('평균구간'!$B$2:$B$9,H119)</x:f>
        <x:v>28</x:v>
      </x:c>
      <x:c r="Q119" s="1" t="n">
        <x:f>INDEX('평균구간'!$B$2:$B$9,I119)</x:f>
        <x:v>24</x:v>
      </x:c>
      <x:c r="R119" s="1" t="n">
        <x:f>AVERAGE(J119:Q119)</x:f>
        <x:v>25.5</x:v>
      </x:c>
      <x:c r="S119" s="1"/>
      <x:c r="T119" s="1"/>
      <x:c r="U119" s="1"/>
    </x:row>
    <x:row r="120" ht="23" customHeight="1">
      <x:c r="A120" s="1" t="n">
        <x:v>119</x:v>
      </x:c>
      <x:c r="B120" s="1" t="n">
        <x:v>8</x:v>
      </x:c>
      <x:c r="C120" s="1" t="n">
        <x:v>8</x:v>
      </x:c>
      <x:c r="D120" s="1" t="n">
        <x:v>4</x:v>
      </x:c>
      <x:c r="E120" s="1" t="n">
        <x:v>7</x:v>
      </x:c>
      <x:c r="F120" s="1" t="n">
        <x:v>8</x:v>
      </x:c>
      <x:c r="G120" s="1" t="n">
        <x:v>7</x:v>
      </x:c>
      <x:c r="H120" s="1" t="n">
        <x:v>2</x:v>
      </x:c>
      <x:c r="I120" s="1" t="n">
        <x:v>6</x:v>
      </x:c>
      <x:c r="J120" s="1" t="n">
        <x:f>INDEX('평균구간'!$B$2:$B$9,B120)</x:f>
        <x:v>32</x:v>
      </x:c>
      <x:c r="K120" s="1" t="n">
        <x:f>INDEX('평균구간'!$B$2:$B$9,C120)</x:f>
        <x:v>32</x:v>
      </x:c>
      <x:c r="L120" s="1" t="n">
        <x:f>INDEX('평균구간'!$B$2:$B$9,D120)</x:f>
        <x:v>24</x:v>
      </x:c>
      <x:c r="M120" s="1" t="n">
        <x:f>INDEX('평균구간'!$B$2:$B$9,E120)</x:f>
        <x:v>30</x:v>
      </x:c>
      <x:c r="N120" s="1" t="n">
        <x:f>INDEX('평균구간'!$B$2:$B$9,F120)</x:f>
        <x:v>32</x:v>
      </x:c>
      <x:c r="O120" s="1" t="n">
        <x:f>INDEX('평균구간'!$B$2:$B$9,G120)</x:f>
        <x:v>30</x:v>
      </x:c>
      <x:c r="P120" s="1" t="n">
        <x:f>INDEX('평균구간'!$B$2:$B$9,H120)</x:f>
        <x:v>20</x:v>
      </x:c>
      <x:c r="Q120" s="1" t="n">
        <x:f>INDEX('평균구간'!$B$2:$B$9,I120)</x:f>
        <x:v>28</x:v>
      </x:c>
      <x:c r="R120" s="1" t="n">
        <x:f>AVERAGE(J120:Q120)</x:f>
        <x:v>28.5</x:v>
      </x:c>
      <x:c r="S120" s="1"/>
      <x:c r="T120" s="1"/>
      <x:c r="U120" s="1"/>
    </x:row>
    <x:row r="121" ht="23" customHeight="1">
      <x:c r="A121" s="1" t="n">
        <x:v>120</x:v>
      </x:c>
      <x:c r="B121" s="1" t="n">
        <x:v>7</x:v>
      </x:c>
      <x:c r="C121" s="1" t="n">
        <x:v>3</x:v>
      </x:c>
      <x:c r="D121" s="1" t="n">
        <x:v>7</x:v>
      </x:c>
      <x:c r="E121" s="1" t="n">
        <x:v>1</x:v>
      </x:c>
      <x:c r="F121" s="1" t="n">
        <x:v>6</x:v>
      </x:c>
      <x:c r="G121" s="1" t="n">
        <x:v>1</x:v>
      </x:c>
      <x:c r="H121" s="1" t="n">
        <x:v>5</x:v>
      </x:c>
      <x:c r="I121" s="1" t="n">
        <x:v>2</x:v>
      </x:c>
      <x:c r="J121" s="1" t="n">
        <x:f>INDEX('평균구간'!$B$2:$B$9,B121)</x:f>
        <x:v>30</x:v>
      </x:c>
      <x:c r="K121" s="1" t="n">
        <x:f>INDEX('평균구간'!$B$2:$B$9,C121)</x:f>
        <x:v>22</x:v>
      </x:c>
      <x:c r="L121" s="1" t="n">
        <x:f>INDEX('평균구간'!$B$2:$B$9,D121)</x:f>
        <x:v>30</x:v>
      </x:c>
      <x:c r="M121" s="1" t="n">
        <x:f>INDEX('평균구간'!$B$2:$B$9,E121)</x:f>
        <x:v>18</x:v>
      </x:c>
      <x:c r="N121" s="1" t="n">
        <x:f>INDEX('평균구간'!$B$2:$B$9,F121)</x:f>
        <x:v>28</x:v>
      </x:c>
      <x:c r="O121" s="1" t="n">
        <x:f>INDEX('평균구간'!$B$2:$B$9,G121)</x:f>
        <x:v>18</x:v>
      </x:c>
      <x:c r="P121" s="1" t="n">
        <x:f>INDEX('평균구간'!$B$2:$B$9,H121)</x:f>
        <x:v>26</x:v>
      </x:c>
      <x:c r="Q121" s="1" t="n">
        <x:f>INDEX('평균구간'!$B$2:$B$9,I121)</x:f>
        <x:v>20</x:v>
      </x:c>
      <x:c r="R121" s="1" t="n">
        <x:f>AVERAGE(J121:Q121)</x:f>
        <x:v>24</x:v>
      </x:c>
      <x:c r="S121" s="1"/>
      <x:c r="T121" s="1"/>
      <x:c r="U121" s="1"/>
    </x:row>
    <x:row r="122" ht="23" customHeight="1">
      <x:c r="A122" s="1" t="n">
        <x:v>121</x:v>
      </x:c>
      <x:c r="B122" s="1" t="n">
        <x:v>3</x:v>
      </x:c>
      <x:c r="C122" s="1" t="n">
        <x:v>4</x:v>
      </x:c>
      <x:c r="D122" s="1" t="n">
        <x:v>4</x:v>
      </x:c>
      <x:c r="E122" s="1" t="n">
        <x:v>4</x:v>
      </x:c>
      <x:c r="F122" s="1" t="n">
        <x:v>3</x:v>
      </x:c>
      <x:c r="G122" s="1" t="n">
        <x:v>2</x:v>
      </x:c>
      <x:c r="H122" s="1" t="n">
        <x:v>6</x:v>
      </x:c>
      <x:c r="I122" s="1" t="n">
        <x:v>6</x:v>
      </x:c>
      <x:c r="J122" s="1" t="n">
        <x:f>INDEX('평균구간'!$B$2:$B$9,B122)</x:f>
        <x:v>22</x:v>
      </x:c>
      <x:c r="K122" s="1" t="n">
        <x:f>INDEX('평균구간'!$B$2:$B$9,C122)</x:f>
        <x:v>24</x:v>
      </x:c>
      <x:c r="L122" s="1" t="n">
        <x:f>INDEX('평균구간'!$B$2:$B$9,D122)</x:f>
        <x:v>24</x:v>
      </x:c>
      <x:c r="M122" s="1" t="n">
        <x:f>INDEX('평균구간'!$B$2:$B$9,E122)</x:f>
        <x:v>24</x:v>
      </x:c>
      <x:c r="N122" s="1" t="n">
        <x:f>INDEX('평균구간'!$B$2:$B$9,F122)</x:f>
        <x:v>22</x:v>
      </x:c>
      <x:c r="O122" s="1" t="n">
        <x:f>INDEX('평균구간'!$B$2:$B$9,G122)</x:f>
        <x:v>20</x:v>
      </x:c>
      <x:c r="P122" s="1" t="n">
        <x:f>INDEX('평균구간'!$B$2:$B$9,H122)</x:f>
        <x:v>28</x:v>
      </x:c>
      <x:c r="Q122" s="1" t="n">
        <x:f>INDEX('평균구간'!$B$2:$B$9,I122)</x:f>
        <x:v>28</x:v>
      </x:c>
      <x:c r="R122" s="1" t="n">
        <x:f>AVERAGE(J122:Q122)</x:f>
        <x:v>24</x:v>
      </x:c>
      <x:c r="S122" s="1"/>
      <x:c r="T122" s="1"/>
      <x:c r="U122" s="1"/>
    </x:row>
    <x:row r="123" ht="23" customHeight="1">
      <x:c r="A123" s="1" t="n">
        <x:v>122</x:v>
      </x:c>
      <x:c r="B123" s="1" t="n">
        <x:v>4</x:v>
      </x:c>
      <x:c r="C123" s="1" t="n">
        <x:v>7</x:v>
      </x:c>
      <x:c r="D123" s="1" t="n">
        <x:v>5</x:v>
      </x:c>
      <x:c r="E123" s="1" t="n">
        <x:v>7</x:v>
      </x:c>
      <x:c r="F123" s="1" t="n">
        <x:v>7</x:v>
      </x:c>
      <x:c r="G123" s="1" t="n">
        <x:v>6</x:v>
      </x:c>
      <x:c r="H123" s="1" t="n">
        <x:v>2</x:v>
      </x:c>
      <x:c r="I123" s="1" t="n">
        <x:v>3</x:v>
      </x:c>
      <x:c r="J123" s="1" t="n">
        <x:f>INDEX('평균구간'!$B$2:$B$9,B123)</x:f>
        <x:v>24</x:v>
      </x:c>
      <x:c r="K123" s="1" t="n">
        <x:f>INDEX('평균구간'!$B$2:$B$9,C123)</x:f>
        <x:v>30</x:v>
      </x:c>
      <x:c r="L123" s="1" t="n">
        <x:f>INDEX('평균구간'!$B$2:$B$9,D123)</x:f>
        <x:v>26</x:v>
      </x:c>
      <x:c r="M123" s="1" t="n">
        <x:f>INDEX('평균구간'!$B$2:$B$9,E123)</x:f>
        <x:v>30</x:v>
      </x:c>
      <x:c r="N123" s="1" t="n">
        <x:f>INDEX('평균구간'!$B$2:$B$9,F123)</x:f>
        <x:v>30</x:v>
      </x:c>
      <x:c r="O123" s="1" t="n">
        <x:f>INDEX('평균구간'!$B$2:$B$9,G123)</x:f>
        <x:v>28</x:v>
      </x:c>
      <x:c r="P123" s="1" t="n">
        <x:f>INDEX('평균구간'!$B$2:$B$9,H123)</x:f>
        <x:v>20</x:v>
      </x:c>
      <x:c r="Q123" s="1" t="n">
        <x:f>INDEX('평균구간'!$B$2:$B$9,I123)</x:f>
        <x:v>22</x:v>
      </x:c>
      <x:c r="R123" s="1" t="n">
        <x:f>AVERAGE(J123:Q123)</x:f>
        <x:v>26.25</x:v>
      </x:c>
      <x:c r="S123" s="1"/>
      <x:c r="T123" s="1"/>
      <x:c r="U123" s="1"/>
    </x:row>
    <x:row r="124" ht="23" customHeight="1">
      <x:c r="A124" s="1" t="n">
        <x:v>123</x:v>
      </x:c>
      <x:c r="B124" s="1" t="n">
        <x:v>7</x:v>
      </x:c>
      <x:c r="C124" s="1" t="n">
        <x:v>5</x:v>
      </x:c>
      <x:c r="D124" s="1" t="n">
        <x:v>3</x:v>
      </x:c>
      <x:c r="E124" s="1" t="n">
        <x:v>6</x:v>
      </x:c>
      <x:c r="F124" s="1" t="n">
        <x:v>2</x:v>
      </x:c>
      <x:c r="G124" s="1" t="n">
        <x:v>2</x:v>
      </x:c>
      <x:c r="H124" s="1" t="n">
        <x:v>7</x:v>
      </x:c>
      <x:c r="I124" s="1" t="n">
        <x:v>8</x:v>
      </x:c>
      <x:c r="J124" s="1" t="n">
        <x:f>INDEX('평균구간'!$B$2:$B$9,B124)</x:f>
        <x:v>30</x:v>
      </x:c>
      <x:c r="K124" s="1" t="n">
        <x:f>INDEX('평균구간'!$B$2:$B$9,C124)</x:f>
        <x:v>26</x:v>
      </x:c>
      <x:c r="L124" s="1" t="n">
        <x:f>INDEX('평균구간'!$B$2:$B$9,D124)</x:f>
        <x:v>22</x:v>
      </x:c>
      <x:c r="M124" s="1" t="n">
        <x:f>INDEX('평균구간'!$B$2:$B$9,E124)</x:f>
        <x:v>28</x:v>
      </x:c>
      <x:c r="N124" s="1" t="n">
        <x:f>INDEX('평균구간'!$B$2:$B$9,F124)</x:f>
        <x:v>20</x:v>
      </x:c>
      <x:c r="O124" s="1" t="n">
        <x:f>INDEX('평균구간'!$B$2:$B$9,G124)</x:f>
        <x:v>20</x:v>
      </x:c>
      <x:c r="P124" s="1" t="n">
        <x:f>INDEX('평균구간'!$B$2:$B$9,H124)</x:f>
        <x:v>30</x:v>
      </x:c>
      <x:c r="Q124" s="1" t="n">
        <x:f>INDEX('평균구간'!$B$2:$B$9,I124)</x:f>
        <x:v>32</x:v>
      </x:c>
      <x:c r="R124" s="1" t="n">
        <x:f>AVERAGE(J124:Q124)</x:f>
        <x:v>26</x:v>
      </x:c>
      <x:c r="S124" s="1"/>
      <x:c r="T124" s="1"/>
      <x:c r="U124" s="1"/>
    </x:row>
    <x:row r="125" ht="23" customHeight="1">
      <x:c r="A125" s="1" t="n">
        <x:v>124</x:v>
      </x:c>
      <x:c r="B125" s="1" t="n">
        <x:v>2</x:v>
      </x:c>
      <x:c r="C125" s="1" t="n">
        <x:v>4</x:v>
      </x:c>
      <x:c r="D125" s="1" t="n">
        <x:v>2</x:v>
      </x:c>
      <x:c r="E125" s="1" t="n">
        <x:v>4</x:v>
      </x:c>
      <x:c r="F125" s="1" t="n">
        <x:v>4</x:v>
      </x:c>
      <x:c r="G125" s="1" t="n">
        <x:v>2</x:v>
      </x:c>
      <x:c r="H125" s="1" t="n">
        <x:v>8</x:v>
      </x:c>
      <x:c r="I125" s="1" t="n">
        <x:v>2</x:v>
      </x:c>
      <x:c r="J125" s="1" t="n">
        <x:f>INDEX('평균구간'!$B$2:$B$9,B125)</x:f>
        <x:v>20</x:v>
      </x:c>
      <x:c r="K125" s="1" t="n">
        <x:f>INDEX('평균구간'!$B$2:$B$9,C125)</x:f>
        <x:v>24</x:v>
      </x:c>
      <x:c r="L125" s="1" t="n">
        <x:f>INDEX('평균구간'!$B$2:$B$9,D125)</x:f>
        <x:v>20</x:v>
      </x:c>
      <x:c r="M125" s="1" t="n">
        <x:f>INDEX('평균구간'!$B$2:$B$9,E125)</x:f>
        <x:v>24</x:v>
      </x:c>
      <x:c r="N125" s="1" t="n">
        <x:f>INDEX('평균구간'!$B$2:$B$9,F125)</x:f>
        <x:v>24</x:v>
      </x:c>
      <x:c r="O125" s="1" t="n">
        <x:f>INDEX('평균구간'!$B$2:$B$9,G125)</x:f>
        <x:v>20</x:v>
      </x:c>
      <x:c r="P125" s="1" t="n">
        <x:f>INDEX('평균구간'!$B$2:$B$9,H125)</x:f>
        <x:v>32</x:v>
      </x:c>
      <x:c r="Q125" s="1" t="n">
        <x:f>INDEX('평균구간'!$B$2:$B$9,I125)</x:f>
        <x:v>20</x:v>
      </x:c>
      <x:c r="R125" s="1" t="n">
        <x:f>AVERAGE(J125:Q125)</x:f>
        <x:v>23</x:v>
      </x:c>
      <x:c r="S125" s="1"/>
      <x:c r="T125" s="1"/>
      <x:c r="U125" s="1"/>
    </x:row>
    <x:row r="126" ht="23" customHeight="1">
      <x:c r="A126" s="1" t="n">
        <x:v>125</x:v>
      </x:c>
      <x:c r="B126" s="1" t="n">
        <x:v>6</x:v>
      </x:c>
      <x:c r="C126" s="1" t="n">
        <x:v>2</x:v>
      </x:c>
      <x:c r="D126" s="1" t="n">
        <x:v>5</x:v>
      </x:c>
      <x:c r="E126" s="1" t="n">
        <x:v>2</x:v>
      </x:c>
      <x:c r="F126" s="1" t="n">
        <x:v>5</x:v>
      </x:c>
      <x:c r="G126" s="1" t="n">
        <x:v>5</x:v>
      </x:c>
      <x:c r="H126" s="1" t="n">
        <x:v>1</x:v>
      </x:c>
      <x:c r="I126" s="1" t="n">
        <x:v>1</x:v>
      </x:c>
      <x:c r="J126" s="1" t="n">
        <x:f>INDEX('평균구간'!$B$2:$B$9,B126)</x:f>
        <x:v>28</x:v>
      </x:c>
      <x:c r="K126" s="1" t="n">
        <x:f>INDEX('평균구간'!$B$2:$B$9,C126)</x:f>
        <x:v>20</x:v>
      </x:c>
      <x:c r="L126" s="1" t="n">
        <x:f>INDEX('평균구간'!$B$2:$B$9,D126)</x:f>
        <x:v>26</x:v>
      </x:c>
      <x:c r="M126" s="1" t="n">
        <x:f>INDEX('평균구간'!$B$2:$B$9,E126)</x:f>
        <x:v>20</x:v>
      </x:c>
      <x:c r="N126" s="1" t="n">
        <x:f>INDEX('평균구간'!$B$2:$B$9,F126)</x:f>
        <x:v>26</x:v>
      </x:c>
      <x:c r="O126" s="1" t="n">
        <x:f>INDEX('평균구간'!$B$2:$B$9,G126)</x:f>
        <x:v>26</x:v>
      </x:c>
      <x:c r="P126" s="1" t="n">
        <x:f>INDEX('평균구간'!$B$2:$B$9,H126)</x:f>
        <x:v>18</x:v>
      </x:c>
      <x:c r="Q126" s="1" t="n">
        <x:f>INDEX('평균구간'!$B$2:$B$9,I126)</x:f>
        <x:v>18</x:v>
      </x:c>
      <x:c r="R126" s="1" t="n">
        <x:f>AVERAGE(J126:Q126)</x:f>
        <x:v>22.75</x:v>
      </x:c>
      <x:c r="S126" s="1"/>
      <x:c r="T126" s="1"/>
      <x:c r="U126" s="1"/>
    </x:row>
    <x:row r="127" ht="23" customHeight="1">
      <x:c r="A127" s="1" t="n">
        <x:v>126</x:v>
      </x:c>
      <x:c r="B127" s="1" t="n">
        <x:v>3</x:v>
      </x:c>
      <x:c r="C127" s="1" t="n">
        <x:v>7</x:v>
      </x:c>
      <x:c r="D127" s="1" t="n">
        <x:v>2</x:v>
      </x:c>
      <x:c r="E127" s="1" t="n">
        <x:v>2</x:v>
      </x:c>
      <x:c r="F127" s="1" t="n">
        <x:v>7</x:v>
      </x:c>
      <x:c r="G127" s="1" t="n">
        <x:v>2</x:v>
      </x:c>
      <x:c r="H127" s="1" t="n">
        <x:v>6</x:v>
      </x:c>
      <x:c r="I127" s="1" t="n">
        <x:v>5</x:v>
      </x:c>
      <x:c r="J127" s="1" t="n">
        <x:f>INDEX('평균구간'!$B$2:$B$9,B127)</x:f>
        <x:v>22</x:v>
      </x:c>
      <x:c r="K127" s="1" t="n">
        <x:f>INDEX('평균구간'!$B$2:$B$9,C127)</x:f>
        <x:v>30</x:v>
      </x:c>
      <x:c r="L127" s="1" t="n">
        <x:f>INDEX('평균구간'!$B$2:$B$9,D127)</x:f>
        <x:v>20</x:v>
      </x:c>
      <x:c r="M127" s="1" t="n">
        <x:f>INDEX('평균구간'!$B$2:$B$9,E127)</x:f>
        <x:v>20</x:v>
      </x:c>
      <x:c r="N127" s="1" t="n">
        <x:f>INDEX('평균구간'!$B$2:$B$9,F127)</x:f>
        <x:v>30</x:v>
      </x:c>
      <x:c r="O127" s="1" t="n">
        <x:f>INDEX('평균구간'!$B$2:$B$9,G127)</x:f>
        <x:v>20</x:v>
      </x:c>
      <x:c r="P127" s="1" t="n">
        <x:f>INDEX('평균구간'!$B$2:$B$9,H127)</x:f>
        <x:v>28</x:v>
      </x:c>
      <x:c r="Q127" s="1" t="n">
        <x:f>INDEX('평균구간'!$B$2:$B$9,I127)</x:f>
        <x:v>26</x:v>
      </x:c>
      <x:c r="R127" s="1" t="n">
        <x:f>AVERAGE(J127:Q127)</x:f>
        <x:v>24.5</x:v>
      </x:c>
      <x:c r="S127" s="1"/>
      <x:c r="T127" s="1"/>
      <x:c r="U127" s="1"/>
    </x:row>
    <x:row r="128" ht="23" customHeight="1">
      <x:c r="A128" s="1" t="n">
        <x:v>127</x:v>
      </x:c>
      <x:c r="B128" s="1" t="n">
        <x:v>3</x:v>
      </x:c>
      <x:c r="C128" s="1" t="n">
        <x:v>5</x:v>
      </x:c>
      <x:c r="D128" s="1" t="n">
        <x:v>6</x:v>
      </x:c>
      <x:c r="E128" s="1" t="n">
        <x:v>6</x:v>
      </x:c>
      <x:c r="F128" s="1" t="n">
        <x:v>6</x:v>
      </x:c>
      <x:c r="G128" s="1" t="n">
        <x:v>1</x:v>
      </x:c>
      <x:c r="H128" s="1" t="n">
        <x:v>2</x:v>
      </x:c>
      <x:c r="I128" s="1" t="n">
        <x:v>3</x:v>
      </x:c>
      <x:c r="J128" s="1" t="n">
        <x:f>INDEX('평균구간'!$B$2:$B$9,B128)</x:f>
        <x:v>22</x:v>
      </x:c>
      <x:c r="K128" s="1" t="n">
        <x:f>INDEX('평균구간'!$B$2:$B$9,C128)</x:f>
        <x:v>26</x:v>
      </x:c>
      <x:c r="L128" s="1" t="n">
        <x:f>INDEX('평균구간'!$B$2:$B$9,D128)</x:f>
        <x:v>28</x:v>
      </x:c>
      <x:c r="M128" s="1" t="n">
        <x:f>INDEX('평균구간'!$B$2:$B$9,E128)</x:f>
        <x:v>28</x:v>
      </x:c>
      <x:c r="N128" s="1" t="n">
        <x:f>INDEX('평균구간'!$B$2:$B$9,F128)</x:f>
        <x:v>28</x:v>
      </x:c>
      <x:c r="O128" s="1" t="n">
        <x:f>INDEX('평균구간'!$B$2:$B$9,G128)</x:f>
        <x:v>18</x:v>
      </x:c>
      <x:c r="P128" s="1" t="n">
        <x:f>INDEX('평균구간'!$B$2:$B$9,H128)</x:f>
        <x:v>20</x:v>
      </x:c>
      <x:c r="Q128" s="1" t="n">
        <x:f>INDEX('평균구간'!$B$2:$B$9,I128)</x:f>
        <x:v>22</x:v>
      </x:c>
      <x:c r="R128" s="1" t="n">
        <x:f>AVERAGE(J128:Q128)</x:f>
        <x:v>24</x:v>
      </x:c>
      <x:c r="S128" s="1"/>
      <x:c r="T128" s="1"/>
      <x:c r="U128" s="1"/>
    </x:row>
    <x:row r="129" ht="23" customHeight="1">
      <x:c r="A129" s="1" t="n">
        <x:v>128</x:v>
      </x:c>
      <x:c r="B129" s="1" t="n">
        <x:v>5</x:v>
      </x:c>
      <x:c r="C129" s="1" t="n">
        <x:v>1</x:v>
      </x:c>
      <x:c r="D129" s="1" t="n">
        <x:v>5</x:v>
      </x:c>
      <x:c r="E129" s="1" t="n">
        <x:v>6</x:v>
      </x:c>
      <x:c r="F129" s="1" t="n">
        <x:v>6</x:v>
      </x:c>
      <x:c r="G129" s="1" t="n">
        <x:v>4</x:v>
      </x:c>
      <x:c r="H129" s="1" t="n">
        <x:v>2</x:v>
      </x:c>
      <x:c r="I129" s="1" t="n">
        <x:v>4</x:v>
      </x:c>
      <x:c r="J129" s="1" t="n">
        <x:f>INDEX('평균구간'!$B$2:$B$9,B129)</x:f>
        <x:v>26</x:v>
      </x:c>
      <x:c r="K129" s="1" t="n">
        <x:f>INDEX('평균구간'!$B$2:$B$9,C129)</x:f>
        <x:v>18</x:v>
      </x:c>
      <x:c r="L129" s="1" t="n">
        <x:f>INDEX('평균구간'!$B$2:$B$9,D129)</x:f>
        <x:v>26</x:v>
      </x:c>
      <x:c r="M129" s="1" t="n">
        <x:f>INDEX('평균구간'!$B$2:$B$9,E129)</x:f>
        <x:v>28</x:v>
      </x:c>
      <x:c r="N129" s="1" t="n">
        <x:f>INDEX('평균구간'!$B$2:$B$9,F129)</x:f>
        <x:v>28</x:v>
      </x:c>
      <x:c r="O129" s="1" t="n">
        <x:f>INDEX('평균구간'!$B$2:$B$9,G129)</x:f>
        <x:v>24</x:v>
      </x:c>
      <x:c r="P129" s="1" t="n">
        <x:f>INDEX('평균구간'!$B$2:$B$9,H129)</x:f>
        <x:v>20</x:v>
      </x:c>
      <x:c r="Q129" s="1" t="n">
        <x:f>INDEX('평균구간'!$B$2:$B$9,I129)</x:f>
        <x:v>24</x:v>
      </x:c>
      <x:c r="R129" s="1" t="n">
        <x:f>AVERAGE(J129:Q129)</x:f>
        <x:v>24.25</x:v>
      </x:c>
      <x:c r="S129" s="1"/>
      <x:c r="T129" s="1"/>
      <x:c r="U129" s="1"/>
    </x:row>
    <x:row r="130" ht="23" customHeight="1">
      <x:c r="A130" s="1" t="n">
        <x:v>129</x:v>
      </x:c>
      <x:c r="B130" s="1" t="n">
        <x:v>5</x:v>
      </x:c>
      <x:c r="C130" s="1" t="n">
        <x:v>3</x:v>
      </x:c>
      <x:c r="D130" s="1" t="n">
        <x:v>3</x:v>
      </x:c>
      <x:c r="E130" s="1" t="n">
        <x:v>6</x:v>
      </x:c>
      <x:c r="F130" s="1" t="n">
        <x:v>3</x:v>
      </x:c>
      <x:c r="G130" s="1" t="n">
        <x:v>6</x:v>
      </x:c>
      <x:c r="H130" s="1" t="n">
        <x:v>8</x:v>
      </x:c>
      <x:c r="I130" s="1" t="n">
        <x:v>2</x:v>
      </x:c>
      <x:c r="J130" s="1" t="n">
        <x:f>INDEX('평균구간'!$B$2:$B$9,B130)</x:f>
        <x:v>26</x:v>
      </x:c>
      <x:c r="K130" s="1" t="n">
        <x:f>INDEX('평균구간'!$B$2:$B$9,C130)</x:f>
        <x:v>22</x:v>
      </x:c>
      <x:c r="L130" s="1" t="n">
        <x:f>INDEX('평균구간'!$B$2:$B$9,D130)</x:f>
        <x:v>22</x:v>
      </x:c>
      <x:c r="M130" s="1" t="n">
        <x:f>INDEX('평균구간'!$B$2:$B$9,E130)</x:f>
        <x:v>28</x:v>
      </x:c>
      <x:c r="N130" s="1" t="n">
        <x:f>INDEX('평균구간'!$B$2:$B$9,F130)</x:f>
        <x:v>22</x:v>
      </x:c>
      <x:c r="O130" s="1" t="n">
        <x:f>INDEX('평균구간'!$B$2:$B$9,G130)</x:f>
        <x:v>28</x:v>
      </x:c>
      <x:c r="P130" s="1" t="n">
        <x:f>INDEX('평균구간'!$B$2:$B$9,H130)</x:f>
        <x:v>32</x:v>
      </x:c>
      <x:c r="Q130" s="1" t="n">
        <x:f>INDEX('평균구간'!$B$2:$B$9,I130)</x:f>
        <x:v>20</x:v>
      </x:c>
      <x:c r="R130" s="1" t="n">
        <x:f>AVERAGE(J130:Q130)</x:f>
        <x:v>25</x:v>
      </x:c>
      <x:c r="S130" s="1"/>
      <x:c r="T130" s="1"/>
      <x:c r="U130" s="1"/>
    </x:row>
    <x:row r="131" ht="23" customHeight="1">
      <x:c r="A131" s="1" t="n">
        <x:v>130</x:v>
      </x:c>
      <x:c r="B131" s="1" t="n">
        <x:v>1</x:v>
      </x:c>
      <x:c r="C131" s="1" t="n">
        <x:v>3</x:v>
      </x:c>
      <x:c r="D131" s="1" t="n">
        <x:v>1</x:v>
      </x:c>
      <x:c r="E131" s="1" t="n">
        <x:v>4</x:v>
      </x:c>
      <x:c r="F131" s="1" t="n">
        <x:v>1</x:v>
      </x:c>
      <x:c r="G131" s="1" t="n">
        <x:v>1</x:v>
      </x:c>
      <x:c r="H131" s="1" t="n">
        <x:v>5</x:v>
      </x:c>
      <x:c r="I131" s="1" t="n">
        <x:v>1</x:v>
      </x:c>
      <x:c r="J131" s="1" t="n">
        <x:f>INDEX('평균구간'!$B$2:$B$9,B131)</x:f>
        <x:v>18</x:v>
      </x:c>
      <x:c r="K131" s="1" t="n">
        <x:f>INDEX('평균구간'!$B$2:$B$9,C131)</x:f>
        <x:v>22</x:v>
      </x:c>
      <x:c r="L131" s="1" t="n">
        <x:f>INDEX('평균구간'!$B$2:$B$9,D131)</x:f>
        <x:v>18</x:v>
      </x:c>
      <x:c r="M131" s="1" t="n">
        <x:f>INDEX('평균구간'!$B$2:$B$9,E131)</x:f>
        <x:v>24</x:v>
      </x:c>
      <x:c r="N131" s="1" t="n">
        <x:f>INDEX('평균구간'!$B$2:$B$9,F131)</x:f>
        <x:v>18</x:v>
      </x:c>
      <x:c r="O131" s="1" t="n">
        <x:f>INDEX('평균구간'!$B$2:$B$9,G131)</x:f>
        <x:v>18</x:v>
      </x:c>
      <x:c r="P131" s="1" t="n">
        <x:f>INDEX('평균구간'!$B$2:$B$9,H131)</x:f>
        <x:v>26</x:v>
      </x:c>
      <x:c r="Q131" s="1" t="n">
        <x:f>INDEX('평균구간'!$B$2:$B$9,I131)</x:f>
        <x:v>18</x:v>
      </x:c>
      <x:c r="R131" s="1" t="n">
        <x:f>AVERAGE(J131:Q131)</x:f>
        <x:v>20.25</x:v>
      </x:c>
      <x:c r="S131" s="1"/>
      <x:c r="T131" s="1"/>
      <x:c r="U131" s="1"/>
    </x:row>
    <x:row r="132" ht="23" customHeight="1">
      <x:c r="A132" s="1" t="n">
        <x:v>131</x:v>
      </x:c>
      <x:c r="B132" s="1" t="n">
        <x:v>8</x:v>
      </x:c>
      <x:c r="C132" s="1" t="n">
        <x:v>6</x:v>
      </x:c>
      <x:c r="D132" s="1" t="n">
        <x:v>6</x:v>
      </x:c>
      <x:c r="E132" s="1" t="n">
        <x:v>5</x:v>
      </x:c>
      <x:c r="F132" s="1" t="n">
        <x:v>7</x:v>
      </x:c>
      <x:c r="G132" s="1" t="n">
        <x:v>4</x:v>
      </x:c>
      <x:c r="H132" s="1" t="n">
        <x:v>5</x:v>
      </x:c>
      <x:c r="I132" s="1" t="n">
        <x:v>6</x:v>
      </x:c>
      <x:c r="J132" s="1" t="n">
        <x:f>INDEX('평균구간'!$B$2:$B$9,B132)</x:f>
        <x:v>32</x:v>
      </x:c>
      <x:c r="K132" s="1" t="n">
        <x:f>INDEX('평균구간'!$B$2:$B$9,C132)</x:f>
        <x:v>28</x:v>
      </x:c>
      <x:c r="L132" s="1" t="n">
        <x:f>INDEX('평균구간'!$B$2:$B$9,D132)</x:f>
        <x:v>28</x:v>
      </x:c>
      <x:c r="M132" s="1" t="n">
        <x:f>INDEX('평균구간'!$B$2:$B$9,E132)</x:f>
        <x:v>26</x:v>
      </x:c>
      <x:c r="N132" s="1" t="n">
        <x:f>INDEX('평균구간'!$B$2:$B$9,F132)</x:f>
        <x:v>30</x:v>
      </x:c>
      <x:c r="O132" s="1" t="n">
        <x:f>INDEX('평균구간'!$B$2:$B$9,G132)</x:f>
        <x:v>24</x:v>
      </x:c>
      <x:c r="P132" s="1" t="n">
        <x:f>INDEX('평균구간'!$B$2:$B$9,H132)</x:f>
        <x:v>26</x:v>
      </x:c>
      <x:c r="Q132" s="1" t="n">
        <x:f>INDEX('평균구간'!$B$2:$B$9,I132)</x:f>
        <x:v>28</x:v>
      </x:c>
      <x:c r="R132" s="1" t="n">
        <x:f>AVERAGE(J132:Q132)</x:f>
        <x:v>27.75</x:v>
      </x:c>
      <x:c r="S132" s="1"/>
      <x:c r="T132" s="1"/>
      <x:c r="U132" s="1"/>
    </x:row>
    <x:row r="133" ht="23" customHeight="1">
      <x:c r="A133" s="1" t="n">
        <x:v>132</x:v>
      </x:c>
      <x:c r="B133" s="1" t="n">
        <x:v>5</x:v>
      </x:c>
      <x:c r="C133" s="1" t="n">
        <x:v>7</x:v>
      </x:c>
      <x:c r="D133" s="1" t="n">
        <x:v>6</x:v>
      </x:c>
      <x:c r="E133" s="1" t="n">
        <x:v>4</x:v>
      </x:c>
      <x:c r="F133" s="1" t="n">
        <x:v>6</x:v>
      </x:c>
      <x:c r="G133" s="1" t="n">
        <x:v>4</x:v>
      </x:c>
      <x:c r="H133" s="1" t="n">
        <x:v>1</x:v>
      </x:c>
      <x:c r="I133" s="1" t="n">
        <x:v>7</x:v>
      </x:c>
      <x:c r="J133" s="1" t="n">
        <x:f>INDEX('평균구간'!$B$2:$B$9,B133)</x:f>
        <x:v>26</x:v>
      </x:c>
      <x:c r="K133" s="1" t="n">
        <x:f>INDEX('평균구간'!$B$2:$B$9,C133)</x:f>
        <x:v>30</x:v>
      </x:c>
      <x:c r="L133" s="1" t="n">
        <x:f>INDEX('평균구간'!$B$2:$B$9,D133)</x:f>
        <x:v>28</x:v>
      </x:c>
      <x:c r="M133" s="1" t="n">
        <x:f>INDEX('평균구간'!$B$2:$B$9,E133)</x:f>
        <x:v>24</x:v>
      </x:c>
      <x:c r="N133" s="1" t="n">
        <x:f>INDEX('평균구간'!$B$2:$B$9,F133)</x:f>
        <x:v>28</x:v>
      </x:c>
      <x:c r="O133" s="1" t="n">
        <x:f>INDEX('평균구간'!$B$2:$B$9,G133)</x:f>
        <x:v>24</x:v>
      </x:c>
      <x:c r="P133" s="1" t="n">
        <x:f>INDEX('평균구간'!$B$2:$B$9,H133)</x:f>
        <x:v>18</x:v>
      </x:c>
      <x:c r="Q133" s="1" t="n">
        <x:f>INDEX('평균구간'!$B$2:$B$9,I133)</x:f>
        <x:v>30</x:v>
      </x:c>
      <x:c r="R133" s="1" t="n">
        <x:f>AVERAGE(J133:Q133)</x:f>
        <x:v>26</x:v>
      </x:c>
      <x:c r="S133" s="1"/>
      <x:c r="T133" s="1"/>
      <x:c r="U133" s="1"/>
    </x:row>
    <x:row r="134" ht="23" customHeight="1">
      <x:c r="A134" s="1" t="n">
        <x:v>133</x:v>
      </x:c>
      <x:c r="B134" s="1" t="n">
        <x:v>1</x:v>
      </x:c>
      <x:c r="C134" s="1" t="n">
        <x:v>2</x:v>
      </x:c>
      <x:c r="D134" s="1" t="n">
        <x:v>3</x:v>
      </x:c>
      <x:c r="E134" s="1" t="n">
        <x:v>7</x:v>
      </x:c>
      <x:c r="F134" s="1" t="n">
        <x:v>1</x:v>
      </x:c>
      <x:c r="G134" s="1" t="n">
        <x:v>4</x:v>
      </x:c>
      <x:c r="H134" s="1" t="n">
        <x:v>7</x:v>
      </x:c>
      <x:c r="I134" s="1" t="n">
        <x:v>8</x:v>
      </x:c>
      <x:c r="J134" s="1" t="n">
        <x:f>INDEX('평균구간'!$B$2:$B$9,B134)</x:f>
        <x:v>18</x:v>
      </x:c>
      <x:c r="K134" s="1" t="n">
        <x:f>INDEX('평균구간'!$B$2:$B$9,C134)</x:f>
        <x:v>20</x:v>
      </x:c>
      <x:c r="L134" s="1" t="n">
        <x:f>INDEX('평균구간'!$B$2:$B$9,D134)</x:f>
        <x:v>22</x:v>
      </x:c>
      <x:c r="M134" s="1" t="n">
        <x:f>INDEX('평균구간'!$B$2:$B$9,E134)</x:f>
        <x:v>30</x:v>
      </x:c>
      <x:c r="N134" s="1" t="n">
        <x:f>INDEX('평균구간'!$B$2:$B$9,F134)</x:f>
        <x:v>18</x:v>
      </x:c>
      <x:c r="O134" s="1" t="n">
        <x:f>INDEX('평균구간'!$B$2:$B$9,G134)</x:f>
        <x:v>24</x:v>
      </x:c>
      <x:c r="P134" s="1" t="n">
        <x:f>INDEX('평균구간'!$B$2:$B$9,H134)</x:f>
        <x:v>30</x:v>
      </x:c>
      <x:c r="Q134" s="1" t="n">
        <x:f>INDEX('평균구간'!$B$2:$B$9,I134)</x:f>
        <x:v>32</x:v>
      </x:c>
      <x:c r="R134" s="1" t="n">
        <x:f>AVERAGE(J134:Q134)</x:f>
        <x:v>24.25</x:v>
      </x:c>
      <x:c r="S134" s="1"/>
      <x:c r="T134" s="1"/>
      <x:c r="U134" s="1"/>
    </x:row>
    <x:row r="135" ht="23" customHeight="1">
      <x:c r="A135" s="1" t="n">
        <x:v>134</x:v>
      </x:c>
      <x:c r="B135" s="1" t="n">
        <x:v>5</x:v>
      </x:c>
      <x:c r="C135" s="1" t="n">
        <x:v>4</x:v>
      </x:c>
      <x:c r="D135" s="1" t="n">
        <x:v>1</x:v>
      </x:c>
      <x:c r="E135" s="1" t="n">
        <x:v>2</x:v>
      </x:c>
      <x:c r="F135" s="1" t="n">
        <x:v>8</x:v>
      </x:c>
      <x:c r="G135" s="1" t="n">
        <x:v>2</x:v>
      </x:c>
      <x:c r="H135" s="1" t="n">
        <x:v>5</x:v>
      </x:c>
      <x:c r="I135" s="1" t="n">
        <x:v>5</x:v>
      </x:c>
      <x:c r="J135" s="1" t="n">
        <x:f>INDEX('평균구간'!$B$2:$B$9,B135)</x:f>
        <x:v>26</x:v>
      </x:c>
      <x:c r="K135" s="1" t="n">
        <x:f>INDEX('평균구간'!$B$2:$B$9,C135)</x:f>
        <x:v>24</x:v>
      </x:c>
      <x:c r="L135" s="1" t="n">
        <x:f>INDEX('평균구간'!$B$2:$B$9,D135)</x:f>
        <x:v>18</x:v>
      </x:c>
      <x:c r="M135" s="1" t="n">
        <x:f>INDEX('평균구간'!$B$2:$B$9,E135)</x:f>
        <x:v>20</x:v>
      </x:c>
      <x:c r="N135" s="1" t="n">
        <x:f>INDEX('평균구간'!$B$2:$B$9,F135)</x:f>
        <x:v>32</x:v>
      </x:c>
      <x:c r="O135" s="1" t="n">
        <x:f>INDEX('평균구간'!$B$2:$B$9,G135)</x:f>
        <x:v>20</x:v>
      </x:c>
      <x:c r="P135" s="1" t="n">
        <x:f>INDEX('평균구간'!$B$2:$B$9,H135)</x:f>
        <x:v>26</x:v>
      </x:c>
      <x:c r="Q135" s="1" t="n">
        <x:f>INDEX('평균구간'!$B$2:$B$9,I135)</x:f>
        <x:v>26</x:v>
      </x:c>
      <x:c r="R135" s="1" t="n">
        <x:f>AVERAGE(J135:Q135)</x:f>
        <x:v>24</x:v>
      </x:c>
      <x:c r="S135" s="1"/>
      <x:c r="T135" s="1"/>
      <x:c r="U135" s="1"/>
    </x:row>
    <x:row r="136" ht="23" customHeight="1">
      <x:c r="A136" s="1" t="n">
        <x:v>135</x:v>
      </x:c>
      <x:c r="B136" s="1" t="n">
        <x:v>2</x:v>
      </x:c>
      <x:c r="C136" s="1" t="n">
        <x:v>3</x:v>
      </x:c>
      <x:c r="D136" s="1" t="n">
        <x:v>3</x:v>
      </x:c>
      <x:c r="E136" s="1" t="n">
        <x:v>8</x:v>
      </x:c>
      <x:c r="F136" s="1" t="n">
        <x:v>7</x:v>
      </x:c>
      <x:c r="G136" s="1" t="n">
        <x:v>4</x:v>
      </x:c>
      <x:c r="H136" s="1" t="n">
        <x:v>5</x:v>
      </x:c>
      <x:c r="I136" s="1" t="n">
        <x:v>5</x:v>
      </x:c>
      <x:c r="J136" s="1" t="n">
        <x:f>INDEX('평균구간'!$B$2:$B$9,B136)</x:f>
        <x:v>20</x:v>
      </x:c>
      <x:c r="K136" s="1" t="n">
        <x:f>INDEX('평균구간'!$B$2:$B$9,C136)</x:f>
        <x:v>22</x:v>
      </x:c>
      <x:c r="L136" s="1" t="n">
        <x:f>INDEX('평균구간'!$B$2:$B$9,D136)</x:f>
        <x:v>22</x:v>
      </x:c>
      <x:c r="M136" s="1" t="n">
        <x:f>INDEX('평균구간'!$B$2:$B$9,E136)</x:f>
        <x:v>32</x:v>
      </x:c>
      <x:c r="N136" s="1" t="n">
        <x:f>INDEX('평균구간'!$B$2:$B$9,F136)</x:f>
        <x:v>30</x:v>
      </x:c>
      <x:c r="O136" s="1" t="n">
        <x:f>INDEX('평균구간'!$B$2:$B$9,G136)</x:f>
        <x:v>24</x:v>
      </x:c>
      <x:c r="P136" s="1" t="n">
        <x:f>INDEX('평균구간'!$B$2:$B$9,H136)</x:f>
        <x:v>26</x:v>
      </x:c>
      <x:c r="Q136" s="1" t="n">
        <x:f>INDEX('평균구간'!$B$2:$B$9,I136)</x:f>
        <x:v>26</x:v>
      </x:c>
      <x:c r="R136" s="1" t="n">
        <x:f>AVERAGE(J136:Q136)</x:f>
        <x:v>25.25</x:v>
      </x:c>
      <x:c r="S136" s="1"/>
      <x:c r="T136" s="1"/>
      <x:c r="U136" s="1"/>
    </x:row>
    <x:row r="137" ht="23" customHeight="1">
      <x:c r="A137" s="1" t="n">
        <x:v>136</x:v>
      </x:c>
      <x:c r="B137" s="1" t="n">
        <x:v>3</x:v>
      </x:c>
      <x:c r="C137" s="1" t="n">
        <x:v>4</x:v>
      </x:c>
      <x:c r="D137" s="1" t="n">
        <x:v>3</x:v>
      </x:c>
      <x:c r="E137" s="1" t="n">
        <x:v>5</x:v>
      </x:c>
      <x:c r="F137" s="1" t="n">
        <x:v>1</x:v>
      </x:c>
      <x:c r="G137" s="1" t="n">
        <x:v>2</x:v>
      </x:c>
      <x:c r="H137" s="1" t="n">
        <x:v>4</x:v>
      </x:c>
      <x:c r="I137" s="1" t="n">
        <x:v>4</x:v>
      </x:c>
      <x:c r="J137" s="1" t="n">
        <x:f>INDEX('평균구간'!$B$2:$B$9,B137)</x:f>
        <x:v>22</x:v>
      </x:c>
      <x:c r="K137" s="1" t="n">
        <x:f>INDEX('평균구간'!$B$2:$B$9,C137)</x:f>
        <x:v>24</x:v>
      </x:c>
      <x:c r="L137" s="1" t="n">
        <x:f>INDEX('평균구간'!$B$2:$B$9,D137)</x:f>
        <x:v>22</x:v>
      </x:c>
      <x:c r="M137" s="1" t="n">
        <x:f>INDEX('평균구간'!$B$2:$B$9,E137)</x:f>
        <x:v>26</x:v>
      </x:c>
      <x:c r="N137" s="1" t="n">
        <x:f>INDEX('평균구간'!$B$2:$B$9,F137)</x:f>
        <x:v>18</x:v>
      </x:c>
      <x:c r="O137" s="1" t="n">
        <x:f>INDEX('평균구간'!$B$2:$B$9,G137)</x:f>
        <x:v>20</x:v>
      </x:c>
      <x:c r="P137" s="1" t="n">
        <x:f>INDEX('평균구간'!$B$2:$B$9,H137)</x:f>
        <x:v>24</x:v>
      </x:c>
      <x:c r="Q137" s="1" t="n">
        <x:f>INDEX('평균구간'!$B$2:$B$9,I137)</x:f>
        <x:v>24</x:v>
      </x:c>
      <x:c r="R137" s="1" t="n">
        <x:f>AVERAGE(J137:Q137)</x:f>
        <x:v>22.5</x:v>
      </x:c>
      <x:c r="S137" s="1"/>
      <x:c r="T137" s="1"/>
      <x:c r="U137" s="1"/>
    </x:row>
    <x:row r="138" ht="23" customHeight="1">
      <x:c r="A138" s="1" t="n">
        <x:v>137</x:v>
      </x:c>
      <x:c r="B138" s="1" t="n">
        <x:v>2</x:v>
      </x:c>
      <x:c r="C138" s="1" t="n">
        <x:v>2</x:v>
      </x:c>
      <x:c r="D138" s="1" t="n">
        <x:v>5</x:v>
      </x:c>
      <x:c r="E138" s="1" t="n">
        <x:v>5</x:v>
      </x:c>
      <x:c r="F138" s="1" t="n">
        <x:v>8</x:v>
      </x:c>
      <x:c r="G138" s="1" t="n">
        <x:v>8</x:v>
      </x:c>
      <x:c r="H138" s="1" t="n">
        <x:v>3</x:v>
      </x:c>
      <x:c r="I138" s="1" t="n">
        <x:v>5</x:v>
      </x:c>
      <x:c r="J138" s="1" t="n">
        <x:f>INDEX('평균구간'!$B$2:$B$9,B138)</x:f>
        <x:v>20</x:v>
      </x:c>
      <x:c r="K138" s="1" t="n">
        <x:f>INDEX('평균구간'!$B$2:$B$9,C138)</x:f>
        <x:v>20</x:v>
      </x:c>
      <x:c r="L138" s="1" t="n">
        <x:f>INDEX('평균구간'!$B$2:$B$9,D138)</x:f>
        <x:v>26</x:v>
      </x:c>
      <x:c r="M138" s="1" t="n">
        <x:f>INDEX('평균구간'!$B$2:$B$9,E138)</x:f>
        <x:v>26</x:v>
      </x:c>
      <x:c r="N138" s="1" t="n">
        <x:f>INDEX('평균구간'!$B$2:$B$9,F138)</x:f>
        <x:v>32</x:v>
      </x:c>
      <x:c r="O138" s="1" t="n">
        <x:f>INDEX('평균구간'!$B$2:$B$9,G138)</x:f>
        <x:v>32</x:v>
      </x:c>
      <x:c r="P138" s="1" t="n">
        <x:f>INDEX('평균구간'!$B$2:$B$9,H138)</x:f>
        <x:v>22</x:v>
      </x:c>
      <x:c r="Q138" s="1" t="n">
        <x:f>INDEX('평균구간'!$B$2:$B$9,I138)</x:f>
        <x:v>26</x:v>
      </x:c>
      <x:c r="R138" s="1" t="n">
        <x:f>AVERAGE(J138:Q138)</x:f>
        <x:v>25.5</x:v>
      </x:c>
      <x:c r="S138" s="1"/>
      <x:c r="T138" s="1"/>
      <x:c r="U138" s="1"/>
    </x:row>
    <x:row r="139" ht="23" customHeight="1">
      <x:c r="A139" s="1" t="n">
        <x:v>138</x:v>
      </x:c>
      <x:c r="B139" s="1" t="n">
        <x:v>3</x:v>
      </x:c>
      <x:c r="C139" s="1" t="n">
        <x:v>6</x:v>
      </x:c>
      <x:c r="D139" s="1" t="n">
        <x:v>3</x:v>
      </x:c>
      <x:c r="E139" s="1" t="n">
        <x:v>5</x:v>
      </x:c>
      <x:c r="F139" s="1" t="n">
        <x:v>6</x:v>
      </x:c>
      <x:c r="G139" s="1" t="n">
        <x:v>3</x:v>
      </x:c>
      <x:c r="H139" s="1" t="n">
        <x:v>2</x:v>
      </x:c>
      <x:c r="I139" s="1" t="n">
        <x:v>8</x:v>
      </x:c>
      <x:c r="J139" s="1" t="n">
        <x:f>INDEX('평균구간'!$B$2:$B$9,B139)</x:f>
        <x:v>22</x:v>
      </x:c>
      <x:c r="K139" s="1" t="n">
        <x:f>INDEX('평균구간'!$B$2:$B$9,C139)</x:f>
        <x:v>28</x:v>
      </x:c>
      <x:c r="L139" s="1" t="n">
        <x:f>INDEX('평균구간'!$B$2:$B$9,D139)</x:f>
        <x:v>22</x:v>
      </x:c>
      <x:c r="M139" s="1" t="n">
        <x:f>INDEX('평균구간'!$B$2:$B$9,E139)</x:f>
        <x:v>26</x:v>
      </x:c>
      <x:c r="N139" s="1" t="n">
        <x:f>INDEX('평균구간'!$B$2:$B$9,F139)</x:f>
        <x:v>28</x:v>
      </x:c>
      <x:c r="O139" s="1" t="n">
        <x:f>INDEX('평균구간'!$B$2:$B$9,G139)</x:f>
        <x:v>22</x:v>
      </x:c>
      <x:c r="P139" s="1" t="n">
        <x:f>INDEX('평균구간'!$B$2:$B$9,H139)</x:f>
        <x:v>20</x:v>
      </x:c>
      <x:c r="Q139" s="1" t="n">
        <x:f>INDEX('평균구간'!$B$2:$B$9,I139)</x:f>
        <x:v>32</x:v>
      </x:c>
      <x:c r="R139" s="1" t="n">
        <x:f>AVERAGE(J139:Q139)</x:f>
        <x:v>25</x:v>
      </x:c>
      <x:c r="S139" s="1"/>
      <x:c r="T139" s="1"/>
      <x:c r="U139" s="1"/>
    </x:row>
    <x:row r="140" ht="23" customHeight="1">
      <x:c r="A140" s="1" t="n">
        <x:v>139</x:v>
      </x:c>
      <x:c r="B140" s="1" t="n">
        <x:v>8</x:v>
      </x:c>
      <x:c r="C140" s="1" t="n">
        <x:v>7</x:v>
      </x:c>
      <x:c r="D140" s="1" t="n">
        <x:v>7</x:v>
      </x:c>
      <x:c r="E140" s="1" t="n">
        <x:v>2</x:v>
      </x:c>
      <x:c r="F140" s="1" t="n">
        <x:v>5</x:v>
      </x:c>
      <x:c r="G140" s="1" t="n">
        <x:v>5</x:v>
      </x:c>
      <x:c r="H140" s="1" t="n">
        <x:v>6</x:v>
      </x:c>
      <x:c r="I140" s="1" t="n">
        <x:v>6</x:v>
      </x:c>
      <x:c r="J140" s="1" t="n">
        <x:f>INDEX('평균구간'!$B$2:$B$9,B140)</x:f>
        <x:v>32</x:v>
      </x:c>
      <x:c r="K140" s="1" t="n">
        <x:f>INDEX('평균구간'!$B$2:$B$9,C140)</x:f>
        <x:v>30</x:v>
      </x:c>
      <x:c r="L140" s="1" t="n">
        <x:f>INDEX('평균구간'!$B$2:$B$9,D140)</x:f>
        <x:v>30</x:v>
      </x:c>
      <x:c r="M140" s="1" t="n">
        <x:f>INDEX('평균구간'!$B$2:$B$9,E140)</x:f>
        <x:v>20</x:v>
      </x:c>
      <x:c r="N140" s="1" t="n">
        <x:f>INDEX('평균구간'!$B$2:$B$9,F140)</x:f>
        <x:v>26</x:v>
      </x:c>
      <x:c r="O140" s="1" t="n">
        <x:f>INDEX('평균구간'!$B$2:$B$9,G140)</x:f>
        <x:v>26</x:v>
      </x:c>
      <x:c r="P140" s="1" t="n">
        <x:f>INDEX('평균구간'!$B$2:$B$9,H140)</x:f>
        <x:v>28</x:v>
      </x:c>
      <x:c r="Q140" s="1" t="n">
        <x:f>INDEX('평균구간'!$B$2:$B$9,I140)</x:f>
        <x:v>28</x:v>
      </x:c>
      <x:c r="R140" s="1" t="n">
        <x:f>AVERAGE(J140:Q140)</x:f>
        <x:v>27.5</x:v>
      </x:c>
      <x:c r="S140" s="1"/>
      <x:c r="T140" s="1"/>
      <x:c r="U140" s="1"/>
    </x:row>
    <x:row r="141" ht="23" customHeight="1">
      <x:c r="A141" s="1" t="n">
        <x:v>140</x:v>
      </x:c>
      <x:c r="B141" s="1" t="n">
        <x:v>6</x:v>
      </x:c>
      <x:c r="C141" s="1" t="n">
        <x:v>8</x:v>
      </x:c>
      <x:c r="D141" s="1" t="n">
        <x:v>1</x:v>
      </x:c>
      <x:c r="E141" s="1" t="n">
        <x:v>8</x:v>
      </x:c>
      <x:c r="F141" s="1" t="n">
        <x:v>3</x:v>
      </x:c>
      <x:c r="G141" s="1" t="n">
        <x:v>8</x:v>
      </x:c>
      <x:c r="H141" s="1" t="n">
        <x:v>4</x:v>
      </x:c>
      <x:c r="I141" s="1" t="n">
        <x:v>3</x:v>
      </x:c>
      <x:c r="J141" s="1" t="n">
        <x:f>INDEX('평균구간'!$B$2:$B$9,B141)</x:f>
        <x:v>28</x:v>
      </x:c>
      <x:c r="K141" s="1" t="n">
        <x:f>INDEX('평균구간'!$B$2:$B$9,C141)</x:f>
        <x:v>32</x:v>
      </x:c>
      <x:c r="L141" s="1" t="n">
        <x:f>INDEX('평균구간'!$B$2:$B$9,D141)</x:f>
        <x:v>18</x:v>
      </x:c>
      <x:c r="M141" s="1" t="n">
        <x:f>INDEX('평균구간'!$B$2:$B$9,E141)</x:f>
        <x:v>32</x:v>
      </x:c>
      <x:c r="N141" s="1" t="n">
        <x:f>INDEX('평균구간'!$B$2:$B$9,F141)</x:f>
        <x:v>22</x:v>
      </x:c>
      <x:c r="O141" s="1" t="n">
        <x:f>INDEX('평균구간'!$B$2:$B$9,G141)</x:f>
        <x:v>32</x:v>
      </x:c>
      <x:c r="P141" s="1" t="n">
        <x:f>INDEX('평균구간'!$B$2:$B$9,H141)</x:f>
        <x:v>24</x:v>
      </x:c>
      <x:c r="Q141" s="1" t="n">
        <x:f>INDEX('평균구간'!$B$2:$B$9,I141)</x:f>
        <x:v>22</x:v>
      </x:c>
      <x:c r="R141" s="1" t="n">
        <x:f>AVERAGE(J141:Q141)</x:f>
        <x:v>26.25</x:v>
      </x:c>
      <x:c r="S141" s="1"/>
      <x:c r="T141" s="1"/>
      <x:c r="U141" s="1"/>
    </x:row>
    <x:row r="142" ht="23" customHeight="1">
      <x:c r="A142" s="1" t="n">
        <x:v>141</x:v>
      </x:c>
      <x:c r="B142" s="1" t="n">
        <x:v>2</x:v>
      </x:c>
      <x:c r="C142" s="1" t="n">
        <x:v>8</x:v>
      </x:c>
      <x:c r="D142" s="1" t="n">
        <x:v>7</x:v>
      </x:c>
      <x:c r="E142" s="1" t="n">
        <x:v>4</x:v>
      </x:c>
      <x:c r="F142" s="1" t="n">
        <x:v>3</x:v>
      </x:c>
      <x:c r="G142" s="1" t="n">
        <x:v>6</x:v>
      </x:c>
      <x:c r="H142" s="1" t="n">
        <x:v>4</x:v>
      </x:c>
      <x:c r="I142" s="1" t="n">
        <x:v>6</x:v>
      </x:c>
      <x:c r="J142" s="1" t="n">
        <x:f>INDEX('평균구간'!$B$2:$B$9,B142)</x:f>
        <x:v>20</x:v>
      </x:c>
      <x:c r="K142" s="1" t="n">
        <x:f>INDEX('평균구간'!$B$2:$B$9,C142)</x:f>
        <x:v>32</x:v>
      </x:c>
      <x:c r="L142" s="1" t="n">
        <x:f>INDEX('평균구간'!$B$2:$B$9,D142)</x:f>
        <x:v>30</x:v>
      </x:c>
      <x:c r="M142" s="1" t="n">
        <x:f>INDEX('평균구간'!$B$2:$B$9,E142)</x:f>
        <x:v>24</x:v>
      </x:c>
      <x:c r="N142" s="1" t="n">
        <x:f>INDEX('평균구간'!$B$2:$B$9,F142)</x:f>
        <x:v>22</x:v>
      </x:c>
      <x:c r="O142" s="1" t="n">
        <x:f>INDEX('평균구간'!$B$2:$B$9,G142)</x:f>
        <x:v>28</x:v>
      </x:c>
      <x:c r="P142" s="1" t="n">
        <x:f>INDEX('평균구간'!$B$2:$B$9,H142)</x:f>
        <x:v>24</x:v>
      </x:c>
      <x:c r="Q142" s="1" t="n">
        <x:f>INDEX('평균구간'!$B$2:$B$9,I142)</x:f>
        <x:v>28</x:v>
      </x:c>
      <x:c r="R142" s="1" t="n">
        <x:f>AVERAGE(J142:Q142)</x:f>
        <x:v>26</x:v>
      </x:c>
      <x:c r="S142" s="1"/>
      <x:c r="T142" s="1"/>
      <x:c r="U142" s="1"/>
    </x:row>
    <x:row r="143" ht="23" customHeight="1">
      <x:c r="A143" s="1" t="n">
        <x:v>142</x:v>
      </x:c>
      <x:c r="B143" s="1" t="n">
        <x:v>6</x:v>
      </x:c>
      <x:c r="C143" s="1" t="n">
        <x:v>7</x:v>
      </x:c>
      <x:c r="D143" s="1" t="n">
        <x:v>2</x:v>
      </x:c>
      <x:c r="E143" s="1" t="n">
        <x:v>1</x:v>
      </x:c>
      <x:c r="F143" s="1" t="n">
        <x:v>1</x:v>
      </x:c>
      <x:c r="G143" s="1" t="n">
        <x:v>7</x:v>
      </x:c>
      <x:c r="H143" s="1" t="n">
        <x:v>3</x:v>
      </x:c>
      <x:c r="I143" s="1" t="n">
        <x:v>5</x:v>
      </x:c>
      <x:c r="J143" s="1" t="n">
        <x:f>INDEX('평균구간'!$B$2:$B$9,B143)</x:f>
        <x:v>28</x:v>
      </x:c>
      <x:c r="K143" s="1" t="n">
        <x:f>INDEX('평균구간'!$B$2:$B$9,C143)</x:f>
        <x:v>30</x:v>
      </x:c>
      <x:c r="L143" s="1" t="n">
        <x:f>INDEX('평균구간'!$B$2:$B$9,D143)</x:f>
        <x:v>20</x:v>
      </x:c>
      <x:c r="M143" s="1" t="n">
        <x:f>INDEX('평균구간'!$B$2:$B$9,E143)</x:f>
        <x:v>18</x:v>
      </x:c>
      <x:c r="N143" s="1" t="n">
        <x:f>INDEX('평균구간'!$B$2:$B$9,F143)</x:f>
        <x:v>18</x:v>
      </x:c>
      <x:c r="O143" s="1" t="n">
        <x:f>INDEX('평균구간'!$B$2:$B$9,G143)</x:f>
        <x:v>30</x:v>
      </x:c>
      <x:c r="P143" s="1" t="n">
        <x:f>INDEX('평균구간'!$B$2:$B$9,H143)</x:f>
        <x:v>22</x:v>
      </x:c>
      <x:c r="Q143" s="1" t="n">
        <x:f>INDEX('평균구간'!$B$2:$B$9,I143)</x:f>
        <x:v>26</x:v>
      </x:c>
      <x:c r="R143" s="1" t="n">
        <x:f>AVERAGE(J143:Q143)</x:f>
        <x:v>24</x:v>
      </x:c>
      <x:c r="S143" s="1"/>
      <x:c r="T143" s="1"/>
      <x:c r="U143" s="1"/>
    </x:row>
    <x:row r="144" ht="23" customHeight="1">
      <x:c r="A144" s="1" t="n">
        <x:v>143</x:v>
      </x:c>
      <x:c r="B144" s="1" t="n">
        <x:v>2</x:v>
      </x:c>
      <x:c r="C144" s="1" t="n">
        <x:v>8</x:v>
      </x:c>
      <x:c r="D144" s="1" t="n">
        <x:v>4</x:v>
      </x:c>
      <x:c r="E144" s="1" t="n">
        <x:v>1</x:v>
      </x:c>
      <x:c r="F144" s="1" t="n">
        <x:v>4</x:v>
      </x:c>
      <x:c r="G144" s="1" t="n">
        <x:v>5</x:v>
      </x:c>
      <x:c r="H144" s="1" t="n">
        <x:v>6</x:v>
      </x:c>
      <x:c r="I144" s="1" t="n">
        <x:v>6</x:v>
      </x:c>
      <x:c r="J144" s="1" t="n">
        <x:f>INDEX('평균구간'!$B$2:$B$9,B144)</x:f>
        <x:v>20</x:v>
      </x:c>
      <x:c r="K144" s="1" t="n">
        <x:f>INDEX('평균구간'!$B$2:$B$9,C144)</x:f>
        <x:v>32</x:v>
      </x:c>
      <x:c r="L144" s="1" t="n">
        <x:f>INDEX('평균구간'!$B$2:$B$9,D144)</x:f>
        <x:v>24</x:v>
      </x:c>
      <x:c r="M144" s="1" t="n">
        <x:f>INDEX('평균구간'!$B$2:$B$9,E144)</x:f>
        <x:v>18</x:v>
      </x:c>
      <x:c r="N144" s="1" t="n">
        <x:f>INDEX('평균구간'!$B$2:$B$9,F144)</x:f>
        <x:v>24</x:v>
      </x:c>
      <x:c r="O144" s="1" t="n">
        <x:f>INDEX('평균구간'!$B$2:$B$9,G144)</x:f>
        <x:v>26</x:v>
      </x:c>
      <x:c r="P144" s="1" t="n">
        <x:f>INDEX('평균구간'!$B$2:$B$9,H144)</x:f>
        <x:v>28</x:v>
      </x:c>
      <x:c r="Q144" s="1" t="n">
        <x:f>INDEX('평균구간'!$B$2:$B$9,I144)</x:f>
        <x:v>28</x:v>
      </x:c>
      <x:c r="R144" s="1" t="n">
        <x:f>AVERAGE(J144:Q144)</x:f>
        <x:v>25</x:v>
      </x:c>
      <x:c r="S144" s="1"/>
      <x:c r="T144" s="1"/>
      <x:c r="U144" s="1"/>
    </x:row>
    <x:row r="145" ht="23" customHeight="1">
      <x:c r="A145" s="1" t="n">
        <x:v>144</x:v>
      </x:c>
      <x:c r="B145" s="1" t="n">
        <x:v>1</x:v>
      </x:c>
      <x:c r="C145" s="1" t="n">
        <x:v>8</x:v>
      </x:c>
      <x:c r="D145" s="1" t="n">
        <x:v>5</x:v>
      </x:c>
      <x:c r="E145" s="1" t="n">
        <x:v>2</x:v>
      </x:c>
      <x:c r="F145" s="1" t="n">
        <x:v>8</x:v>
      </x:c>
      <x:c r="G145" s="1" t="n">
        <x:v>2</x:v>
      </x:c>
      <x:c r="H145" s="1" t="n">
        <x:v>8</x:v>
      </x:c>
      <x:c r="I145" s="1" t="n">
        <x:v>2</x:v>
      </x:c>
      <x:c r="J145" s="1" t="n">
        <x:f>INDEX('평균구간'!$B$2:$B$9,B145)</x:f>
        <x:v>18</x:v>
      </x:c>
      <x:c r="K145" s="1" t="n">
        <x:f>INDEX('평균구간'!$B$2:$B$9,C145)</x:f>
        <x:v>32</x:v>
      </x:c>
      <x:c r="L145" s="1" t="n">
        <x:f>INDEX('평균구간'!$B$2:$B$9,D145)</x:f>
        <x:v>26</x:v>
      </x:c>
      <x:c r="M145" s="1" t="n">
        <x:f>INDEX('평균구간'!$B$2:$B$9,E145)</x:f>
        <x:v>20</x:v>
      </x:c>
      <x:c r="N145" s="1" t="n">
        <x:f>INDEX('평균구간'!$B$2:$B$9,F145)</x:f>
        <x:v>32</x:v>
      </x:c>
      <x:c r="O145" s="1" t="n">
        <x:f>INDEX('평균구간'!$B$2:$B$9,G145)</x:f>
        <x:v>20</x:v>
      </x:c>
      <x:c r="P145" s="1" t="n">
        <x:f>INDEX('평균구간'!$B$2:$B$9,H145)</x:f>
        <x:v>32</x:v>
      </x:c>
      <x:c r="Q145" s="1" t="n">
        <x:f>INDEX('평균구간'!$B$2:$B$9,I145)</x:f>
        <x:v>20</x:v>
      </x:c>
      <x:c r="R145" s="1" t="n">
        <x:f>AVERAGE(J145:Q145)</x:f>
        <x:v>25</x:v>
      </x:c>
      <x:c r="S145" s="1"/>
      <x:c r="T145" s="1"/>
      <x:c r="U145" s="1"/>
    </x:row>
    <x:row r="146" ht="23" customHeight="1">
      <x:c r="A146" s="1" t="n">
        <x:v>145</x:v>
      </x:c>
      <x:c r="B146" s="1" t="n">
        <x:v>3</x:v>
      </x:c>
      <x:c r="C146" s="1" t="n">
        <x:v>4</x:v>
      </x:c>
      <x:c r="D146" s="1" t="n">
        <x:v>4</x:v>
      </x:c>
      <x:c r="E146" s="1" t="n">
        <x:v>8</x:v>
      </x:c>
      <x:c r="F146" s="1" t="n">
        <x:v>3</x:v>
      </x:c>
      <x:c r="G146" s="1" t="n">
        <x:v>1</x:v>
      </x:c>
      <x:c r="H146" s="1" t="n">
        <x:v>8</x:v>
      </x:c>
      <x:c r="I146" s="1" t="n">
        <x:v>7</x:v>
      </x:c>
      <x:c r="J146" s="1" t="n">
        <x:f>INDEX('평균구간'!$B$2:$B$9,B146)</x:f>
        <x:v>22</x:v>
      </x:c>
      <x:c r="K146" s="1" t="n">
        <x:f>INDEX('평균구간'!$B$2:$B$9,C146)</x:f>
        <x:v>24</x:v>
      </x:c>
      <x:c r="L146" s="1" t="n">
        <x:f>INDEX('평균구간'!$B$2:$B$9,D146)</x:f>
        <x:v>24</x:v>
      </x:c>
      <x:c r="M146" s="1" t="n">
        <x:f>INDEX('평균구간'!$B$2:$B$9,E146)</x:f>
        <x:v>32</x:v>
      </x:c>
      <x:c r="N146" s="1" t="n">
        <x:f>INDEX('평균구간'!$B$2:$B$9,F146)</x:f>
        <x:v>22</x:v>
      </x:c>
      <x:c r="O146" s="1" t="n">
        <x:f>INDEX('평균구간'!$B$2:$B$9,G146)</x:f>
        <x:v>18</x:v>
      </x:c>
      <x:c r="P146" s="1" t="n">
        <x:f>INDEX('평균구간'!$B$2:$B$9,H146)</x:f>
        <x:v>32</x:v>
      </x:c>
      <x:c r="Q146" s="1" t="n">
        <x:f>INDEX('평균구간'!$B$2:$B$9,I146)</x:f>
        <x:v>30</x:v>
      </x:c>
      <x:c r="R146" s="1" t="n">
        <x:f>AVERAGE(J146:Q146)</x:f>
        <x:v>25.5</x:v>
      </x:c>
      <x:c r="S146" s="1"/>
      <x:c r="T146" s="1"/>
      <x:c r="U146" s="1"/>
    </x:row>
    <x:row r="147" ht="23" customHeight="1">
      <x:c r="A147" s="1" t="n">
        <x:v>146</x:v>
      </x:c>
      <x:c r="B147" s="1" t="n">
        <x:v>2</x:v>
      </x:c>
      <x:c r="C147" s="1" t="n">
        <x:v>8</x:v>
      </x:c>
      <x:c r="D147" s="1" t="n">
        <x:v>4</x:v>
      </x:c>
      <x:c r="E147" s="1" t="n">
        <x:v>7</x:v>
      </x:c>
      <x:c r="F147" s="1" t="n">
        <x:v>5</x:v>
      </x:c>
      <x:c r="G147" s="1" t="n">
        <x:v>6</x:v>
      </x:c>
      <x:c r="H147" s="1" t="n">
        <x:v>5</x:v>
      </x:c>
      <x:c r="I147" s="1" t="n">
        <x:v>1</x:v>
      </x:c>
      <x:c r="J147" s="1" t="n">
        <x:f>INDEX('평균구간'!$B$2:$B$9,B147)</x:f>
        <x:v>20</x:v>
      </x:c>
      <x:c r="K147" s="1" t="n">
        <x:f>INDEX('평균구간'!$B$2:$B$9,C147)</x:f>
        <x:v>32</x:v>
      </x:c>
      <x:c r="L147" s="1" t="n">
        <x:f>INDEX('평균구간'!$B$2:$B$9,D147)</x:f>
        <x:v>24</x:v>
      </x:c>
      <x:c r="M147" s="1" t="n">
        <x:f>INDEX('평균구간'!$B$2:$B$9,E147)</x:f>
        <x:v>30</x:v>
      </x:c>
      <x:c r="N147" s="1" t="n">
        <x:f>INDEX('평균구간'!$B$2:$B$9,F147)</x:f>
        <x:v>26</x:v>
      </x:c>
      <x:c r="O147" s="1" t="n">
        <x:f>INDEX('평균구간'!$B$2:$B$9,G147)</x:f>
        <x:v>28</x:v>
      </x:c>
      <x:c r="P147" s="1" t="n">
        <x:f>INDEX('평균구간'!$B$2:$B$9,H147)</x:f>
        <x:v>26</x:v>
      </x:c>
      <x:c r="Q147" s="1" t="n">
        <x:f>INDEX('평균구간'!$B$2:$B$9,I147)</x:f>
        <x:v>18</x:v>
      </x:c>
      <x:c r="R147" s="1" t="n">
        <x:f>AVERAGE(J147:Q147)</x:f>
        <x:v>25.5</x:v>
      </x:c>
      <x:c r="S147" s="1"/>
      <x:c r="T147" s="1"/>
      <x:c r="U147" s="1"/>
    </x:row>
    <x:row r="148" ht="23" customHeight="1">
      <x:c r="A148" s="1" t="n">
        <x:v>147</x:v>
      </x:c>
      <x:c r="B148" s="1" t="n">
        <x:v>8</x:v>
      </x:c>
      <x:c r="C148" s="1" t="n">
        <x:v>8</x:v>
      </x:c>
      <x:c r="D148" s="1" t="n">
        <x:v>2</x:v>
      </x:c>
      <x:c r="E148" s="1" t="n">
        <x:v>5</x:v>
      </x:c>
      <x:c r="F148" s="1" t="n">
        <x:v>2</x:v>
      </x:c>
      <x:c r="G148" s="1" t="n">
        <x:v>6</x:v>
      </x:c>
      <x:c r="H148" s="1" t="n">
        <x:v>3</x:v>
      </x:c>
      <x:c r="I148" s="1" t="n">
        <x:v>1</x:v>
      </x:c>
      <x:c r="J148" s="1" t="n">
        <x:f>INDEX('평균구간'!$B$2:$B$9,B148)</x:f>
        <x:v>32</x:v>
      </x:c>
      <x:c r="K148" s="1" t="n">
        <x:f>INDEX('평균구간'!$B$2:$B$9,C148)</x:f>
        <x:v>32</x:v>
      </x:c>
      <x:c r="L148" s="1" t="n">
        <x:f>INDEX('평균구간'!$B$2:$B$9,D148)</x:f>
        <x:v>20</x:v>
      </x:c>
      <x:c r="M148" s="1" t="n">
        <x:f>INDEX('평균구간'!$B$2:$B$9,E148)</x:f>
        <x:v>26</x:v>
      </x:c>
      <x:c r="N148" s="1" t="n">
        <x:f>INDEX('평균구간'!$B$2:$B$9,F148)</x:f>
        <x:v>20</x:v>
      </x:c>
      <x:c r="O148" s="1" t="n">
        <x:f>INDEX('평균구간'!$B$2:$B$9,G148)</x:f>
        <x:v>28</x:v>
      </x:c>
      <x:c r="P148" s="1" t="n">
        <x:f>INDEX('평균구간'!$B$2:$B$9,H148)</x:f>
        <x:v>22</x:v>
      </x:c>
      <x:c r="Q148" s="1" t="n">
        <x:f>INDEX('평균구간'!$B$2:$B$9,I148)</x:f>
        <x:v>18</x:v>
      </x:c>
      <x:c r="R148" s="1" t="n">
        <x:f>AVERAGE(J148:Q148)</x:f>
        <x:v>24.75</x:v>
      </x:c>
      <x:c r="S148" s="1"/>
      <x:c r="T148" s="1"/>
      <x:c r="U148" s="1"/>
    </x:row>
    <x:row r="149" ht="23" customHeight="1">
      <x:c r="A149" s="1" t="n">
        <x:v>148</x:v>
      </x:c>
      <x:c r="B149" s="1" t="n">
        <x:v>3</x:v>
      </x:c>
      <x:c r="C149" s="1" t="n">
        <x:v>2</x:v>
      </x:c>
      <x:c r="D149" s="1" t="n">
        <x:v>6</x:v>
      </x:c>
      <x:c r="E149" s="1" t="n">
        <x:v>3</x:v>
      </x:c>
      <x:c r="F149" s="1" t="n">
        <x:v>2</x:v>
      </x:c>
      <x:c r="G149" s="1" t="n">
        <x:v>7</x:v>
      </x:c>
      <x:c r="H149" s="1" t="n">
        <x:v>6</x:v>
      </x:c>
      <x:c r="I149" s="1" t="n">
        <x:v>8</x:v>
      </x:c>
      <x:c r="J149" s="1" t="n">
        <x:f>INDEX('평균구간'!$B$2:$B$9,B149)</x:f>
        <x:v>22</x:v>
      </x:c>
      <x:c r="K149" s="1" t="n">
        <x:f>INDEX('평균구간'!$B$2:$B$9,C149)</x:f>
        <x:v>20</x:v>
      </x:c>
      <x:c r="L149" s="1" t="n">
        <x:f>INDEX('평균구간'!$B$2:$B$9,D149)</x:f>
        <x:v>28</x:v>
      </x:c>
      <x:c r="M149" s="1" t="n">
        <x:f>INDEX('평균구간'!$B$2:$B$9,E149)</x:f>
        <x:v>22</x:v>
      </x:c>
      <x:c r="N149" s="1" t="n">
        <x:f>INDEX('평균구간'!$B$2:$B$9,F149)</x:f>
        <x:v>20</x:v>
      </x:c>
      <x:c r="O149" s="1" t="n">
        <x:f>INDEX('평균구간'!$B$2:$B$9,G149)</x:f>
        <x:v>30</x:v>
      </x:c>
      <x:c r="P149" s="1" t="n">
        <x:f>INDEX('평균구간'!$B$2:$B$9,H149)</x:f>
        <x:v>28</x:v>
      </x:c>
      <x:c r="Q149" s="1" t="n">
        <x:f>INDEX('평균구간'!$B$2:$B$9,I149)</x:f>
        <x:v>32</x:v>
      </x:c>
      <x:c r="R149" s="1" t="n">
        <x:f>AVERAGE(J149:Q149)</x:f>
        <x:v>25.25</x:v>
      </x:c>
      <x:c r="S149" s="1"/>
      <x:c r="T149" s="1"/>
      <x:c r="U149" s="1"/>
    </x:row>
    <x:row r="150" ht="23" customHeight="1">
      <x:c r="A150" s="1" t="n">
        <x:v>149</x:v>
      </x:c>
      <x:c r="B150" s="1" t="n">
        <x:v>6</x:v>
      </x:c>
      <x:c r="C150" s="1" t="n">
        <x:v>6</x:v>
      </x:c>
      <x:c r="D150" s="1" t="n">
        <x:v>8</x:v>
      </x:c>
      <x:c r="E150" s="1" t="n">
        <x:v>5</x:v>
      </x:c>
      <x:c r="F150" s="1" t="n">
        <x:v>3</x:v>
      </x:c>
      <x:c r="G150" s="1" t="n">
        <x:v>1</x:v>
      </x:c>
      <x:c r="H150" s="1" t="n">
        <x:v>5</x:v>
      </x:c>
      <x:c r="I150" s="1" t="n">
        <x:v>5</x:v>
      </x:c>
      <x:c r="J150" s="1" t="n">
        <x:f>INDEX('평균구간'!$B$2:$B$9,B150)</x:f>
        <x:v>28</x:v>
      </x:c>
      <x:c r="K150" s="1" t="n">
        <x:f>INDEX('평균구간'!$B$2:$B$9,C150)</x:f>
        <x:v>28</x:v>
      </x:c>
      <x:c r="L150" s="1" t="n">
        <x:f>INDEX('평균구간'!$B$2:$B$9,D150)</x:f>
        <x:v>32</x:v>
      </x:c>
      <x:c r="M150" s="1" t="n">
        <x:f>INDEX('평균구간'!$B$2:$B$9,E150)</x:f>
        <x:v>26</x:v>
      </x:c>
      <x:c r="N150" s="1" t="n">
        <x:f>INDEX('평균구간'!$B$2:$B$9,F150)</x:f>
        <x:v>22</x:v>
      </x:c>
      <x:c r="O150" s="1" t="n">
        <x:f>INDEX('평균구간'!$B$2:$B$9,G150)</x:f>
        <x:v>18</x:v>
      </x:c>
      <x:c r="P150" s="1" t="n">
        <x:f>INDEX('평균구간'!$B$2:$B$9,H150)</x:f>
        <x:v>26</x:v>
      </x:c>
      <x:c r="Q150" s="1" t="n">
        <x:f>INDEX('평균구간'!$B$2:$B$9,I150)</x:f>
        <x:v>26</x:v>
      </x:c>
      <x:c r="R150" s="1" t="n">
        <x:f>AVERAGE(J150:Q150)</x:f>
        <x:v>25.75</x:v>
      </x:c>
      <x:c r="S150" s="1"/>
      <x:c r="T150" s="1"/>
      <x:c r="U150" s="1"/>
    </x:row>
    <x:row r="151" ht="23" customHeight="1">
      <x:c r="A151" s="1" t="n">
        <x:v>150</x:v>
      </x:c>
      <x:c r="B151" s="1" t="n">
        <x:v>5</x:v>
      </x:c>
      <x:c r="C151" s="1" t="n">
        <x:v>1</x:v>
      </x:c>
      <x:c r="D151" s="1" t="n">
        <x:v>6</x:v>
      </x:c>
      <x:c r="E151" s="1" t="n">
        <x:v>3</x:v>
      </x:c>
      <x:c r="F151" s="1" t="n">
        <x:v>2</x:v>
      </x:c>
      <x:c r="G151" s="1" t="n">
        <x:v>6</x:v>
      </x:c>
      <x:c r="H151" s="1" t="n">
        <x:v>8</x:v>
      </x:c>
      <x:c r="I151" s="1" t="n">
        <x:v>1</x:v>
      </x:c>
      <x:c r="J151" s="1" t="n">
        <x:f>INDEX('평균구간'!$B$2:$B$9,B151)</x:f>
        <x:v>26</x:v>
      </x:c>
      <x:c r="K151" s="1" t="n">
        <x:f>INDEX('평균구간'!$B$2:$B$9,C151)</x:f>
        <x:v>18</x:v>
      </x:c>
      <x:c r="L151" s="1" t="n">
        <x:f>INDEX('평균구간'!$B$2:$B$9,D151)</x:f>
        <x:v>28</x:v>
      </x:c>
      <x:c r="M151" s="1" t="n">
        <x:f>INDEX('평균구간'!$B$2:$B$9,E151)</x:f>
        <x:v>22</x:v>
      </x:c>
      <x:c r="N151" s="1" t="n">
        <x:f>INDEX('평균구간'!$B$2:$B$9,F151)</x:f>
        <x:v>20</x:v>
      </x:c>
      <x:c r="O151" s="1" t="n">
        <x:f>INDEX('평균구간'!$B$2:$B$9,G151)</x:f>
        <x:v>28</x:v>
      </x:c>
      <x:c r="P151" s="1" t="n">
        <x:f>INDEX('평균구간'!$B$2:$B$9,H151)</x:f>
        <x:v>32</x:v>
      </x:c>
      <x:c r="Q151" s="1" t="n">
        <x:f>INDEX('평균구간'!$B$2:$B$9,I151)</x:f>
        <x:v>18</x:v>
      </x:c>
      <x:c r="R151" s="1" t="n">
        <x:f>AVERAGE(J151:Q151)</x:f>
        <x:v>24</x:v>
      </x:c>
      <x:c r="S151" s="1"/>
      <x:c r="T151" s="1"/>
      <x:c r="U151" s="1"/>
    </x:row>
    <x:row r="152" ht="23" customHeight="1">
      <x:c r="A152" s="1" t="n">
        <x:v>151</x:v>
      </x:c>
      <x:c r="B152" s="1" t="n">
        <x:v>4</x:v>
      </x:c>
      <x:c r="C152" s="1" t="n">
        <x:v>2</x:v>
      </x:c>
      <x:c r="D152" s="1" t="n">
        <x:v>5</x:v>
      </x:c>
      <x:c r="E152" s="1" t="n">
        <x:v>5</x:v>
      </x:c>
      <x:c r="F152" s="1" t="n">
        <x:v>4</x:v>
      </x:c>
      <x:c r="G152" s="1" t="n">
        <x:v>3</x:v>
      </x:c>
      <x:c r="H152" s="1" t="n">
        <x:v>4</x:v>
      </x:c>
      <x:c r="I152" s="1" t="n">
        <x:v>3</x:v>
      </x:c>
      <x:c r="J152" s="1" t="n">
        <x:f>INDEX('평균구간'!$B$2:$B$9,B152)</x:f>
        <x:v>24</x:v>
      </x:c>
      <x:c r="K152" s="1" t="n">
        <x:f>INDEX('평균구간'!$B$2:$B$9,C152)</x:f>
        <x:v>20</x:v>
      </x:c>
      <x:c r="L152" s="1" t="n">
        <x:f>INDEX('평균구간'!$B$2:$B$9,D152)</x:f>
        <x:v>26</x:v>
      </x:c>
      <x:c r="M152" s="1" t="n">
        <x:f>INDEX('평균구간'!$B$2:$B$9,E152)</x:f>
        <x:v>26</x:v>
      </x:c>
      <x:c r="N152" s="1" t="n">
        <x:f>INDEX('평균구간'!$B$2:$B$9,F152)</x:f>
        <x:v>24</x:v>
      </x:c>
      <x:c r="O152" s="1" t="n">
        <x:f>INDEX('평균구간'!$B$2:$B$9,G152)</x:f>
        <x:v>22</x:v>
      </x:c>
      <x:c r="P152" s="1" t="n">
        <x:f>INDEX('평균구간'!$B$2:$B$9,H152)</x:f>
        <x:v>24</x:v>
      </x:c>
      <x:c r="Q152" s="1" t="n">
        <x:f>INDEX('평균구간'!$B$2:$B$9,I152)</x:f>
        <x:v>22</x:v>
      </x:c>
      <x:c r="R152" s="1" t="n">
        <x:f>AVERAGE(J152:Q152)</x:f>
        <x:v>23.5</x:v>
      </x:c>
      <x:c r="S152" s="1"/>
      <x:c r="T152" s="1"/>
      <x:c r="U152" s="1"/>
    </x:row>
    <x:row r="153" ht="23" customHeight="1">
      <x:c r="A153" s="1" t="n">
        <x:v>152</x:v>
      </x:c>
      <x:c r="B153" s="1" t="n">
        <x:v>7</x:v>
      </x:c>
      <x:c r="C153" s="1" t="n">
        <x:v>2</x:v>
      </x:c>
      <x:c r="D153" s="1" t="n">
        <x:v>2</x:v>
      </x:c>
      <x:c r="E153" s="1" t="n">
        <x:v>4</x:v>
      </x:c>
      <x:c r="F153" s="1" t="n">
        <x:v>5</x:v>
      </x:c>
      <x:c r="G153" s="1" t="n">
        <x:v>7</x:v>
      </x:c>
      <x:c r="H153" s="1" t="n">
        <x:v>7</x:v>
      </x:c>
      <x:c r="I153" s="1" t="n">
        <x:v>7</x:v>
      </x:c>
      <x:c r="J153" s="1" t="n">
        <x:f>INDEX('평균구간'!$B$2:$B$9,B153)</x:f>
        <x:v>30</x:v>
      </x:c>
      <x:c r="K153" s="1" t="n">
        <x:f>INDEX('평균구간'!$B$2:$B$9,C153)</x:f>
        <x:v>20</x:v>
      </x:c>
      <x:c r="L153" s="1" t="n">
        <x:f>INDEX('평균구간'!$B$2:$B$9,D153)</x:f>
        <x:v>20</x:v>
      </x:c>
      <x:c r="M153" s="1" t="n">
        <x:f>INDEX('평균구간'!$B$2:$B$9,E153)</x:f>
        <x:v>24</x:v>
      </x:c>
      <x:c r="N153" s="1" t="n">
        <x:f>INDEX('평균구간'!$B$2:$B$9,F153)</x:f>
        <x:v>26</x:v>
      </x:c>
      <x:c r="O153" s="1" t="n">
        <x:f>INDEX('평균구간'!$B$2:$B$9,G153)</x:f>
        <x:v>30</x:v>
      </x:c>
      <x:c r="P153" s="1" t="n">
        <x:f>INDEX('평균구간'!$B$2:$B$9,H153)</x:f>
        <x:v>30</x:v>
      </x:c>
      <x:c r="Q153" s="1" t="n">
        <x:f>INDEX('평균구간'!$B$2:$B$9,I153)</x:f>
        <x:v>30</x:v>
      </x:c>
      <x:c r="R153" s="1" t="n">
        <x:f>AVERAGE(J153:Q153)</x:f>
        <x:v>26.25</x:v>
      </x:c>
      <x:c r="S153" s="1"/>
      <x:c r="T153" s="1"/>
      <x:c r="U153" s="1"/>
    </x:row>
    <x:row r="154" ht="23" customHeight="1">
      <x:c r="A154" s="1" t="n">
        <x:v>153</x:v>
      </x:c>
      <x:c r="B154" s="1" t="n">
        <x:v>5</x:v>
      </x:c>
      <x:c r="C154" s="1" t="n">
        <x:v>4</x:v>
      </x:c>
      <x:c r="D154" s="1" t="n">
        <x:v>6</x:v>
      </x:c>
      <x:c r="E154" s="1" t="n">
        <x:v>3</x:v>
      </x:c>
      <x:c r="F154" s="1" t="n">
        <x:v>6</x:v>
      </x:c>
      <x:c r="G154" s="1" t="n">
        <x:v>3</x:v>
      </x:c>
      <x:c r="H154" s="1" t="n">
        <x:v>5</x:v>
      </x:c>
      <x:c r="I154" s="1" t="n">
        <x:v>5</x:v>
      </x:c>
      <x:c r="J154" s="1" t="n">
        <x:f>INDEX('평균구간'!$B$2:$B$9,B154)</x:f>
        <x:v>26</x:v>
      </x:c>
      <x:c r="K154" s="1" t="n">
        <x:f>INDEX('평균구간'!$B$2:$B$9,C154)</x:f>
        <x:v>24</x:v>
      </x:c>
      <x:c r="L154" s="1" t="n">
        <x:f>INDEX('평균구간'!$B$2:$B$9,D154)</x:f>
        <x:v>28</x:v>
      </x:c>
      <x:c r="M154" s="1" t="n">
        <x:f>INDEX('평균구간'!$B$2:$B$9,E154)</x:f>
        <x:v>22</x:v>
      </x:c>
      <x:c r="N154" s="1" t="n">
        <x:f>INDEX('평균구간'!$B$2:$B$9,F154)</x:f>
        <x:v>28</x:v>
      </x:c>
      <x:c r="O154" s="1" t="n">
        <x:f>INDEX('평균구간'!$B$2:$B$9,G154)</x:f>
        <x:v>22</x:v>
      </x:c>
      <x:c r="P154" s="1" t="n">
        <x:f>INDEX('평균구간'!$B$2:$B$9,H154)</x:f>
        <x:v>26</x:v>
      </x:c>
      <x:c r="Q154" s="1" t="n">
        <x:f>INDEX('평균구간'!$B$2:$B$9,I154)</x:f>
        <x:v>26</x:v>
      </x:c>
      <x:c r="R154" s="1" t="n">
        <x:f>AVERAGE(J154:Q154)</x:f>
        <x:v>25.25</x:v>
      </x:c>
      <x:c r="S154" s="1"/>
      <x:c r="T154" s="1"/>
      <x:c r="U154" s="1"/>
    </x:row>
    <x:row r="155" ht="23" customHeight="1">
      <x:c r="A155" s="1" t="n">
        <x:v>154</x:v>
      </x:c>
      <x:c r="B155" s="1" t="n">
        <x:v>8</x:v>
      </x:c>
      <x:c r="C155" s="1" t="n">
        <x:v>3</x:v>
      </x:c>
      <x:c r="D155" s="1" t="n">
        <x:v>1</x:v>
      </x:c>
      <x:c r="E155" s="1" t="n">
        <x:v>3</x:v>
      </x:c>
      <x:c r="F155" s="1" t="n">
        <x:v>1</x:v>
      </x:c>
      <x:c r="G155" s="1" t="n">
        <x:v>6</x:v>
      </x:c>
      <x:c r="H155" s="1" t="n">
        <x:v>3</x:v>
      </x:c>
      <x:c r="I155" s="1" t="n">
        <x:v>3</x:v>
      </x:c>
      <x:c r="J155" s="1" t="n">
        <x:f>INDEX('평균구간'!$B$2:$B$9,B155)</x:f>
        <x:v>32</x:v>
      </x:c>
      <x:c r="K155" s="1" t="n">
        <x:f>INDEX('평균구간'!$B$2:$B$9,C155)</x:f>
        <x:v>22</x:v>
      </x:c>
      <x:c r="L155" s="1" t="n">
        <x:f>INDEX('평균구간'!$B$2:$B$9,D155)</x:f>
        <x:v>18</x:v>
      </x:c>
      <x:c r="M155" s="1" t="n">
        <x:f>INDEX('평균구간'!$B$2:$B$9,E155)</x:f>
        <x:v>22</x:v>
      </x:c>
      <x:c r="N155" s="1" t="n">
        <x:f>INDEX('평균구간'!$B$2:$B$9,F155)</x:f>
        <x:v>18</x:v>
      </x:c>
      <x:c r="O155" s="1" t="n">
        <x:f>INDEX('평균구간'!$B$2:$B$9,G155)</x:f>
        <x:v>28</x:v>
      </x:c>
      <x:c r="P155" s="1" t="n">
        <x:f>INDEX('평균구간'!$B$2:$B$9,H155)</x:f>
        <x:v>22</x:v>
      </x:c>
      <x:c r="Q155" s="1" t="n">
        <x:f>INDEX('평균구간'!$B$2:$B$9,I155)</x:f>
        <x:v>22</x:v>
      </x:c>
      <x:c r="R155" s="1" t="n">
        <x:f>AVERAGE(J155:Q155)</x:f>
        <x:v>23</x:v>
      </x:c>
      <x:c r="S155" s="1"/>
      <x:c r="T155" s="1"/>
      <x:c r="U155" s="1"/>
    </x:row>
    <x:row r="156" ht="23" customHeight="1">
      <x:c r="A156" s="1" t="n">
        <x:v>155</x:v>
      </x:c>
      <x:c r="B156" s="1" t="n">
        <x:v>3</x:v>
      </x:c>
      <x:c r="C156" s="1" t="n">
        <x:v>4</x:v>
      </x:c>
      <x:c r="D156" s="1" t="n">
        <x:v>6</x:v>
      </x:c>
      <x:c r="E156" s="1" t="n">
        <x:v>2</x:v>
      </x:c>
      <x:c r="F156" s="1" t="n">
        <x:v>1</x:v>
      </x:c>
      <x:c r="G156" s="1" t="n">
        <x:v>1</x:v>
      </x:c>
      <x:c r="H156" s="1" t="n">
        <x:v>7</x:v>
      </x:c>
      <x:c r="I156" s="1" t="n">
        <x:v>6</x:v>
      </x:c>
      <x:c r="J156" s="1" t="n">
        <x:f>INDEX('평균구간'!$B$2:$B$9,B156)</x:f>
        <x:v>22</x:v>
      </x:c>
      <x:c r="K156" s="1" t="n">
        <x:f>INDEX('평균구간'!$B$2:$B$9,C156)</x:f>
        <x:v>24</x:v>
      </x:c>
      <x:c r="L156" s="1" t="n">
        <x:f>INDEX('평균구간'!$B$2:$B$9,D156)</x:f>
        <x:v>28</x:v>
      </x:c>
      <x:c r="M156" s="1" t="n">
        <x:f>INDEX('평균구간'!$B$2:$B$9,E156)</x:f>
        <x:v>20</x:v>
      </x:c>
      <x:c r="N156" s="1" t="n">
        <x:f>INDEX('평균구간'!$B$2:$B$9,F156)</x:f>
        <x:v>18</x:v>
      </x:c>
      <x:c r="O156" s="1" t="n">
        <x:f>INDEX('평균구간'!$B$2:$B$9,G156)</x:f>
        <x:v>18</x:v>
      </x:c>
      <x:c r="P156" s="1" t="n">
        <x:f>INDEX('평균구간'!$B$2:$B$9,H156)</x:f>
        <x:v>30</x:v>
      </x:c>
      <x:c r="Q156" s="1" t="n">
        <x:f>INDEX('평균구간'!$B$2:$B$9,I156)</x:f>
        <x:v>28</x:v>
      </x:c>
      <x:c r="R156" s="1" t="n">
        <x:f>AVERAGE(J156:Q156)</x:f>
        <x:v>23.5</x:v>
      </x:c>
      <x:c r="S156" s="1"/>
      <x:c r="T156" s="1"/>
      <x:c r="U156" s="1"/>
    </x:row>
    <x:row r="157" ht="23" customHeight="1">
      <x:c r="A157" s="1" t="n">
        <x:v>156</x:v>
      </x:c>
      <x:c r="B157" s="1" t="n">
        <x:v>5</x:v>
      </x:c>
      <x:c r="C157" s="1" t="n">
        <x:v>7</x:v>
      </x:c>
      <x:c r="D157" s="1" t="n">
        <x:v>3</x:v>
      </x:c>
      <x:c r="E157" s="1" t="n">
        <x:v>5</x:v>
      </x:c>
      <x:c r="F157" s="1" t="n">
        <x:v>5</x:v>
      </x:c>
      <x:c r="G157" s="1" t="n">
        <x:v>3</x:v>
      </x:c>
      <x:c r="H157" s="1" t="n">
        <x:v>8</x:v>
      </x:c>
      <x:c r="I157" s="1" t="n">
        <x:v>4</x:v>
      </x:c>
      <x:c r="J157" s="1" t="n">
        <x:f>INDEX('평균구간'!$B$2:$B$9,B157)</x:f>
        <x:v>26</x:v>
      </x:c>
      <x:c r="K157" s="1" t="n">
        <x:f>INDEX('평균구간'!$B$2:$B$9,C157)</x:f>
        <x:v>30</x:v>
      </x:c>
      <x:c r="L157" s="1" t="n">
        <x:f>INDEX('평균구간'!$B$2:$B$9,D157)</x:f>
        <x:v>22</x:v>
      </x:c>
      <x:c r="M157" s="1" t="n">
        <x:f>INDEX('평균구간'!$B$2:$B$9,E157)</x:f>
        <x:v>26</x:v>
      </x:c>
      <x:c r="N157" s="1" t="n">
        <x:f>INDEX('평균구간'!$B$2:$B$9,F157)</x:f>
        <x:v>26</x:v>
      </x:c>
      <x:c r="O157" s="1" t="n">
        <x:f>INDEX('평균구간'!$B$2:$B$9,G157)</x:f>
        <x:v>22</x:v>
      </x:c>
      <x:c r="P157" s="1" t="n">
        <x:f>INDEX('평균구간'!$B$2:$B$9,H157)</x:f>
        <x:v>32</x:v>
      </x:c>
      <x:c r="Q157" s="1" t="n">
        <x:f>INDEX('평균구간'!$B$2:$B$9,I157)</x:f>
        <x:v>24</x:v>
      </x:c>
      <x:c r="R157" s="1" t="n">
        <x:f>AVERAGE(J157:Q157)</x:f>
        <x:v>26</x:v>
      </x:c>
      <x:c r="S157" s="1"/>
      <x:c r="T157" s="1"/>
      <x:c r="U157" s="1"/>
    </x:row>
    <x:row r="158" ht="23" customHeight="1">
      <x:c r="A158" s="1" t="n">
        <x:v>157</x:v>
      </x:c>
      <x:c r="B158" s="1" t="n">
        <x:v>8</x:v>
      </x:c>
      <x:c r="C158" s="1" t="n">
        <x:v>8</x:v>
      </x:c>
      <x:c r="D158" s="1" t="n">
        <x:v>6</x:v>
      </x:c>
      <x:c r="E158" s="1" t="n">
        <x:v>3</x:v>
      </x:c>
      <x:c r="F158" s="1" t="n">
        <x:v>1</x:v>
      </x:c>
      <x:c r="G158" s="1" t="n">
        <x:v>3</x:v>
      </x:c>
      <x:c r="H158" s="1" t="n">
        <x:v>5</x:v>
      </x:c>
      <x:c r="I158" s="1" t="n">
        <x:v>4</x:v>
      </x:c>
      <x:c r="J158" s="1" t="n">
        <x:f>INDEX('평균구간'!$B$2:$B$9,B158)</x:f>
        <x:v>32</x:v>
      </x:c>
      <x:c r="K158" s="1" t="n">
        <x:f>INDEX('평균구간'!$B$2:$B$9,C158)</x:f>
        <x:v>32</x:v>
      </x:c>
      <x:c r="L158" s="1" t="n">
        <x:f>INDEX('평균구간'!$B$2:$B$9,D158)</x:f>
        <x:v>28</x:v>
      </x:c>
      <x:c r="M158" s="1" t="n">
        <x:f>INDEX('평균구간'!$B$2:$B$9,E158)</x:f>
        <x:v>22</x:v>
      </x:c>
      <x:c r="N158" s="1" t="n">
        <x:f>INDEX('평균구간'!$B$2:$B$9,F158)</x:f>
        <x:v>18</x:v>
      </x:c>
      <x:c r="O158" s="1" t="n">
        <x:f>INDEX('평균구간'!$B$2:$B$9,G158)</x:f>
        <x:v>22</x:v>
      </x:c>
      <x:c r="P158" s="1" t="n">
        <x:f>INDEX('평균구간'!$B$2:$B$9,H158)</x:f>
        <x:v>26</x:v>
      </x:c>
      <x:c r="Q158" s="1" t="n">
        <x:f>INDEX('평균구간'!$B$2:$B$9,I158)</x:f>
        <x:v>24</x:v>
      </x:c>
      <x:c r="R158" s="1" t="n">
        <x:f>AVERAGE(J158:Q158)</x:f>
        <x:v>25.5</x:v>
      </x:c>
      <x:c r="S158" s="1"/>
      <x:c r="T158" s="1"/>
      <x:c r="U158" s="1"/>
    </x:row>
    <x:row r="159" ht="23" customHeight="1">
      <x:c r="A159" s="1" t="n">
        <x:v>158</x:v>
      </x:c>
      <x:c r="B159" s="1" t="n">
        <x:v>3</x:v>
      </x:c>
      <x:c r="C159" s="1" t="n">
        <x:v>1</x:v>
      </x:c>
      <x:c r="D159" s="1" t="n">
        <x:v>3</x:v>
      </x:c>
      <x:c r="E159" s="1" t="n">
        <x:v>4</x:v>
      </x:c>
      <x:c r="F159" s="1" t="n">
        <x:v>5</x:v>
      </x:c>
      <x:c r="G159" s="1" t="n">
        <x:v>4</x:v>
      </x:c>
      <x:c r="H159" s="1" t="n">
        <x:v>2</x:v>
      </x:c>
      <x:c r="I159" s="1" t="n">
        <x:v>7</x:v>
      </x:c>
      <x:c r="J159" s="1" t="n">
        <x:f>INDEX('평균구간'!$B$2:$B$9,B159)</x:f>
        <x:v>22</x:v>
      </x:c>
      <x:c r="K159" s="1" t="n">
        <x:f>INDEX('평균구간'!$B$2:$B$9,C159)</x:f>
        <x:v>18</x:v>
      </x:c>
      <x:c r="L159" s="1" t="n">
        <x:f>INDEX('평균구간'!$B$2:$B$9,D159)</x:f>
        <x:v>22</x:v>
      </x:c>
      <x:c r="M159" s="1" t="n">
        <x:f>INDEX('평균구간'!$B$2:$B$9,E159)</x:f>
        <x:v>24</x:v>
      </x:c>
      <x:c r="N159" s="1" t="n">
        <x:f>INDEX('평균구간'!$B$2:$B$9,F159)</x:f>
        <x:v>26</x:v>
      </x:c>
      <x:c r="O159" s="1" t="n">
        <x:f>INDEX('평균구간'!$B$2:$B$9,G159)</x:f>
        <x:v>24</x:v>
      </x:c>
      <x:c r="P159" s="1" t="n">
        <x:f>INDEX('평균구간'!$B$2:$B$9,H159)</x:f>
        <x:v>20</x:v>
      </x:c>
      <x:c r="Q159" s="1" t="n">
        <x:f>INDEX('평균구간'!$B$2:$B$9,I159)</x:f>
        <x:v>30</x:v>
      </x:c>
      <x:c r="R159" s="1" t="n">
        <x:f>AVERAGE(J159:Q159)</x:f>
        <x:v>23.25</x:v>
      </x:c>
      <x:c r="S159" s="1"/>
      <x:c r="T159" s="1"/>
      <x:c r="U159" s="1"/>
    </x:row>
    <x:row r="160" ht="23" customHeight="1">
      <x:c r="A160" s="1" t="n">
        <x:v>159</x:v>
      </x:c>
      <x:c r="B160" s="1" t="n">
        <x:v>1</x:v>
      </x:c>
      <x:c r="C160" s="1" t="n">
        <x:v>4</x:v>
      </x:c>
      <x:c r="D160" s="1" t="n">
        <x:v>7</x:v>
      </x:c>
      <x:c r="E160" s="1" t="n">
        <x:v>4</x:v>
      </x:c>
      <x:c r="F160" s="1" t="n">
        <x:v>4</x:v>
      </x:c>
      <x:c r="G160" s="1" t="n">
        <x:v>5</x:v>
      </x:c>
      <x:c r="H160" s="1" t="n">
        <x:v>4</x:v>
      </x:c>
      <x:c r="I160" s="1" t="n">
        <x:v>8</x:v>
      </x:c>
      <x:c r="J160" s="1" t="n">
        <x:f>INDEX('평균구간'!$B$2:$B$9,B160)</x:f>
        <x:v>18</x:v>
      </x:c>
      <x:c r="K160" s="1" t="n">
        <x:f>INDEX('평균구간'!$B$2:$B$9,C160)</x:f>
        <x:v>24</x:v>
      </x:c>
      <x:c r="L160" s="1" t="n">
        <x:f>INDEX('평균구간'!$B$2:$B$9,D160)</x:f>
        <x:v>30</x:v>
      </x:c>
      <x:c r="M160" s="1" t="n">
        <x:f>INDEX('평균구간'!$B$2:$B$9,E160)</x:f>
        <x:v>24</x:v>
      </x:c>
      <x:c r="N160" s="1" t="n">
        <x:f>INDEX('평균구간'!$B$2:$B$9,F160)</x:f>
        <x:v>24</x:v>
      </x:c>
      <x:c r="O160" s="1" t="n">
        <x:f>INDEX('평균구간'!$B$2:$B$9,G160)</x:f>
        <x:v>26</x:v>
      </x:c>
      <x:c r="P160" s="1" t="n">
        <x:f>INDEX('평균구간'!$B$2:$B$9,H160)</x:f>
        <x:v>24</x:v>
      </x:c>
      <x:c r="Q160" s="1" t="n">
        <x:f>INDEX('평균구간'!$B$2:$B$9,I160)</x:f>
        <x:v>32</x:v>
      </x:c>
      <x:c r="R160" s="1" t="n">
        <x:f>AVERAGE(J160:Q160)</x:f>
        <x:v>25.25</x:v>
      </x:c>
      <x:c r="S160" s="1"/>
      <x:c r="T160" s="1"/>
      <x:c r="U160" s="1"/>
    </x:row>
    <x:row r="161" ht="23" customHeight="1">
      <x:c r="A161" s="1" t="n">
        <x:v>160</x:v>
      </x:c>
      <x:c r="B161" s="1" t="n">
        <x:v>4</x:v>
      </x:c>
      <x:c r="C161" s="1" t="n">
        <x:v>3</x:v>
      </x:c>
      <x:c r="D161" s="1" t="n">
        <x:v>8</x:v>
      </x:c>
      <x:c r="E161" s="1" t="n">
        <x:v>7</x:v>
      </x:c>
      <x:c r="F161" s="1" t="n">
        <x:v>1</x:v>
      </x:c>
      <x:c r="G161" s="1" t="n">
        <x:v>6</x:v>
      </x:c>
      <x:c r="H161" s="1" t="n">
        <x:v>3</x:v>
      </x:c>
      <x:c r="I161" s="1" t="n">
        <x:v>4</x:v>
      </x:c>
      <x:c r="J161" s="1" t="n">
        <x:f>INDEX('평균구간'!$B$2:$B$9,B161)</x:f>
        <x:v>24</x:v>
      </x:c>
      <x:c r="K161" s="1" t="n">
        <x:f>INDEX('평균구간'!$B$2:$B$9,C161)</x:f>
        <x:v>22</x:v>
      </x:c>
      <x:c r="L161" s="1" t="n">
        <x:f>INDEX('평균구간'!$B$2:$B$9,D161)</x:f>
        <x:v>32</x:v>
      </x:c>
      <x:c r="M161" s="1" t="n">
        <x:f>INDEX('평균구간'!$B$2:$B$9,E161)</x:f>
        <x:v>30</x:v>
      </x:c>
      <x:c r="N161" s="1" t="n">
        <x:f>INDEX('평균구간'!$B$2:$B$9,F161)</x:f>
        <x:v>18</x:v>
      </x:c>
      <x:c r="O161" s="1" t="n">
        <x:f>INDEX('평균구간'!$B$2:$B$9,G161)</x:f>
        <x:v>28</x:v>
      </x:c>
      <x:c r="P161" s="1" t="n">
        <x:f>INDEX('평균구간'!$B$2:$B$9,H161)</x:f>
        <x:v>22</x:v>
      </x:c>
      <x:c r="Q161" s="1" t="n">
        <x:f>INDEX('평균구간'!$B$2:$B$9,I161)</x:f>
        <x:v>24</x:v>
      </x:c>
      <x:c r="R161" s="1" t="n">
        <x:f>AVERAGE(J161:Q161)</x:f>
        <x:v>25</x:v>
      </x:c>
      <x:c r="S161" s="1"/>
      <x:c r="T161" s="1"/>
      <x:c r="U161" s="1"/>
    </x:row>
    <x:row r="162" ht="23" customHeight="1">
      <x:c r="A162" s="1" t="n">
        <x:v>161</x:v>
      </x:c>
      <x:c r="B162" s="1" t="n">
        <x:v>3</x:v>
      </x:c>
      <x:c r="C162" s="1" t="n">
        <x:v>3</x:v>
      </x:c>
      <x:c r="D162" s="1" t="n">
        <x:v>3</x:v>
      </x:c>
      <x:c r="E162" s="1" t="n">
        <x:v>2</x:v>
      </x:c>
      <x:c r="F162" s="1" t="n">
        <x:v>2</x:v>
      </x:c>
      <x:c r="G162" s="1" t="n">
        <x:v>5</x:v>
      </x:c>
      <x:c r="H162" s="1" t="n">
        <x:v>7</x:v>
      </x:c>
      <x:c r="I162" s="1" t="n">
        <x:v>8</x:v>
      </x:c>
      <x:c r="J162" s="1" t="n">
        <x:f>INDEX('평균구간'!$B$2:$B$9,B162)</x:f>
        <x:v>22</x:v>
      </x:c>
      <x:c r="K162" s="1" t="n">
        <x:f>INDEX('평균구간'!$B$2:$B$9,C162)</x:f>
        <x:v>22</x:v>
      </x:c>
      <x:c r="L162" s="1" t="n">
        <x:f>INDEX('평균구간'!$B$2:$B$9,D162)</x:f>
        <x:v>22</x:v>
      </x:c>
      <x:c r="M162" s="1" t="n">
        <x:f>INDEX('평균구간'!$B$2:$B$9,E162)</x:f>
        <x:v>20</x:v>
      </x:c>
      <x:c r="N162" s="1" t="n">
        <x:f>INDEX('평균구간'!$B$2:$B$9,F162)</x:f>
        <x:v>20</x:v>
      </x:c>
      <x:c r="O162" s="1" t="n">
        <x:f>INDEX('평균구간'!$B$2:$B$9,G162)</x:f>
        <x:v>26</x:v>
      </x:c>
      <x:c r="P162" s="1" t="n">
        <x:f>INDEX('평균구간'!$B$2:$B$9,H162)</x:f>
        <x:v>30</x:v>
      </x:c>
      <x:c r="Q162" s="1" t="n">
        <x:f>INDEX('평균구간'!$B$2:$B$9,I162)</x:f>
        <x:v>32</x:v>
      </x:c>
      <x:c r="R162" s="1" t="n">
        <x:f>AVERAGE(J162:Q162)</x:f>
        <x:v>24.25</x:v>
      </x:c>
      <x:c r="S162" s="1"/>
      <x:c r="T162" s="1"/>
      <x:c r="U162" s="1"/>
    </x:row>
    <x:row r="163" ht="23" customHeight="1">
      <x:c r="A163" s="1" t="n">
        <x:v>162</x:v>
      </x:c>
      <x:c r="B163" s="1" t="n">
        <x:v>2</x:v>
      </x:c>
      <x:c r="C163" s="1" t="n">
        <x:v>7</x:v>
      </x:c>
      <x:c r="D163" s="1" t="n">
        <x:v>6</x:v>
      </x:c>
      <x:c r="E163" s="1" t="n">
        <x:v>4</x:v>
      </x:c>
      <x:c r="F163" s="1" t="n">
        <x:v>1</x:v>
      </x:c>
      <x:c r="G163" s="1" t="n">
        <x:v>8</x:v>
      </x:c>
      <x:c r="H163" s="1" t="n">
        <x:v>3</x:v>
      </x:c>
      <x:c r="I163" s="1" t="n">
        <x:v>5</x:v>
      </x:c>
      <x:c r="J163" s="1" t="n">
        <x:f>INDEX('평균구간'!$B$2:$B$9,B163)</x:f>
        <x:v>20</x:v>
      </x:c>
      <x:c r="K163" s="1" t="n">
        <x:f>INDEX('평균구간'!$B$2:$B$9,C163)</x:f>
        <x:v>30</x:v>
      </x:c>
      <x:c r="L163" s="1" t="n">
        <x:f>INDEX('평균구간'!$B$2:$B$9,D163)</x:f>
        <x:v>28</x:v>
      </x:c>
      <x:c r="M163" s="1" t="n">
        <x:f>INDEX('평균구간'!$B$2:$B$9,E163)</x:f>
        <x:v>24</x:v>
      </x:c>
      <x:c r="N163" s="1" t="n">
        <x:f>INDEX('평균구간'!$B$2:$B$9,F163)</x:f>
        <x:v>18</x:v>
      </x:c>
      <x:c r="O163" s="1" t="n">
        <x:f>INDEX('평균구간'!$B$2:$B$9,G163)</x:f>
        <x:v>32</x:v>
      </x:c>
      <x:c r="P163" s="1" t="n">
        <x:f>INDEX('평균구간'!$B$2:$B$9,H163)</x:f>
        <x:v>22</x:v>
      </x:c>
      <x:c r="Q163" s="1" t="n">
        <x:f>INDEX('평균구간'!$B$2:$B$9,I163)</x:f>
        <x:v>26</x:v>
      </x:c>
      <x:c r="R163" s="1" t="n">
        <x:f>AVERAGE(J163:Q163)</x:f>
        <x:v>25</x:v>
      </x:c>
      <x:c r="S163" s="1"/>
      <x:c r="T163" s="1"/>
      <x:c r="U163" s="1"/>
    </x:row>
    <x:row r="164" ht="23" customHeight="1">
      <x:c r="A164" s="1" t="n">
        <x:v>163</x:v>
      </x:c>
      <x:c r="B164" s="1" t="n">
        <x:v>2</x:v>
      </x:c>
      <x:c r="C164" s="1" t="n">
        <x:v>4</x:v>
      </x:c>
      <x:c r="D164" s="1" t="n">
        <x:v>6</x:v>
      </x:c>
      <x:c r="E164" s="1" t="n">
        <x:v>2</x:v>
      </x:c>
      <x:c r="F164" s="1" t="n">
        <x:v>7</x:v>
      </x:c>
      <x:c r="G164" s="1" t="n">
        <x:v>5</x:v>
      </x:c>
      <x:c r="H164" s="1" t="n">
        <x:v>6</x:v>
      </x:c>
      <x:c r="I164" s="1" t="n">
        <x:v>6</x:v>
      </x:c>
      <x:c r="J164" s="1" t="n">
        <x:f>INDEX('평균구간'!$B$2:$B$9,B164)</x:f>
        <x:v>20</x:v>
      </x:c>
      <x:c r="K164" s="1" t="n">
        <x:f>INDEX('평균구간'!$B$2:$B$9,C164)</x:f>
        <x:v>24</x:v>
      </x:c>
      <x:c r="L164" s="1" t="n">
        <x:f>INDEX('평균구간'!$B$2:$B$9,D164)</x:f>
        <x:v>28</x:v>
      </x:c>
      <x:c r="M164" s="1" t="n">
        <x:f>INDEX('평균구간'!$B$2:$B$9,E164)</x:f>
        <x:v>20</x:v>
      </x:c>
      <x:c r="N164" s="1" t="n">
        <x:f>INDEX('평균구간'!$B$2:$B$9,F164)</x:f>
        <x:v>30</x:v>
      </x:c>
      <x:c r="O164" s="1" t="n">
        <x:f>INDEX('평균구간'!$B$2:$B$9,G164)</x:f>
        <x:v>26</x:v>
      </x:c>
      <x:c r="P164" s="1" t="n">
        <x:f>INDEX('평균구간'!$B$2:$B$9,H164)</x:f>
        <x:v>28</x:v>
      </x:c>
      <x:c r="Q164" s="1" t="n">
        <x:f>INDEX('평균구간'!$B$2:$B$9,I164)</x:f>
        <x:v>28</x:v>
      </x:c>
      <x:c r="R164" s="1" t="n">
        <x:f>AVERAGE(J164:Q164)</x:f>
        <x:v>25.5</x:v>
      </x:c>
      <x:c r="S164" s="1"/>
      <x:c r="T164" s="1"/>
      <x:c r="U164" s="1"/>
    </x:row>
    <x:row r="165" ht="23" customHeight="1">
      <x:c r="A165" s="1" t="n">
        <x:v>164</x:v>
      </x:c>
      <x:c r="B165" s="1" t="n">
        <x:v>1</x:v>
      </x:c>
      <x:c r="C165" s="1" t="n">
        <x:v>8</x:v>
      </x:c>
      <x:c r="D165" s="1" t="n">
        <x:v>7</x:v>
      </x:c>
      <x:c r="E165" s="1" t="n">
        <x:v>3</x:v>
      </x:c>
      <x:c r="F165" s="1" t="n">
        <x:v>2</x:v>
      </x:c>
      <x:c r="G165" s="1" t="n">
        <x:v>4</x:v>
      </x:c>
      <x:c r="H165" s="1" t="n">
        <x:v>8</x:v>
      </x:c>
      <x:c r="I165" s="1" t="n">
        <x:v>2</x:v>
      </x:c>
      <x:c r="J165" s="1" t="n">
        <x:f>INDEX('평균구간'!$B$2:$B$9,B165)</x:f>
        <x:v>18</x:v>
      </x:c>
      <x:c r="K165" s="1" t="n">
        <x:f>INDEX('평균구간'!$B$2:$B$9,C165)</x:f>
        <x:v>32</x:v>
      </x:c>
      <x:c r="L165" s="1" t="n">
        <x:f>INDEX('평균구간'!$B$2:$B$9,D165)</x:f>
        <x:v>30</x:v>
      </x:c>
      <x:c r="M165" s="1" t="n">
        <x:f>INDEX('평균구간'!$B$2:$B$9,E165)</x:f>
        <x:v>22</x:v>
      </x:c>
      <x:c r="N165" s="1" t="n">
        <x:f>INDEX('평균구간'!$B$2:$B$9,F165)</x:f>
        <x:v>20</x:v>
      </x:c>
      <x:c r="O165" s="1" t="n">
        <x:f>INDEX('평균구간'!$B$2:$B$9,G165)</x:f>
        <x:v>24</x:v>
      </x:c>
      <x:c r="P165" s="1" t="n">
        <x:f>INDEX('평균구간'!$B$2:$B$9,H165)</x:f>
        <x:v>32</x:v>
      </x:c>
      <x:c r="Q165" s="1" t="n">
        <x:f>INDEX('평균구간'!$B$2:$B$9,I165)</x:f>
        <x:v>20</x:v>
      </x:c>
      <x:c r="R165" s="1" t="n">
        <x:f>AVERAGE(J165:Q165)</x:f>
        <x:v>24.75</x:v>
      </x:c>
      <x:c r="S165" s="1"/>
      <x:c r="T165" s="1"/>
      <x:c r="U165" s="1"/>
    </x:row>
    <x:row r="166" ht="23" customHeight="1">
      <x:c r="A166" s="1" t="n">
        <x:v>165</x:v>
      </x:c>
      <x:c r="B166" s="1" t="n">
        <x:v>6</x:v>
      </x:c>
      <x:c r="C166" s="1" t="n">
        <x:v>8</x:v>
      </x:c>
      <x:c r="D166" s="1" t="n">
        <x:v>7</x:v>
      </x:c>
      <x:c r="E166" s="1" t="n">
        <x:v>1</x:v>
      </x:c>
      <x:c r="F166" s="1" t="n">
        <x:v>6</x:v>
      </x:c>
      <x:c r="G166" s="1" t="n">
        <x:v>5</x:v>
      </x:c>
      <x:c r="H166" s="1" t="n">
        <x:v>4</x:v>
      </x:c>
      <x:c r="I166" s="1" t="n">
        <x:v>7</x:v>
      </x:c>
      <x:c r="J166" s="1" t="n">
        <x:f>INDEX('평균구간'!$B$2:$B$9,B166)</x:f>
        <x:v>28</x:v>
      </x:c>
      <x:c r="K166" s="1" t="n">
        <x:f>INDEX('평균구간'!$B$2:$B$9,C166)</x:f>
        <x:v>32</x:v>
      </x:c>
      <x:c r="L166" s="1" t="n">
        <x:f>INDEX('평균구간'!$B$2:$B$9,D166)</x:f>
        <x:v>30</x:v>
      </x:c>
      <x:c r="M166" s="1" t="n">
        <x:f>INDEX('평균구간'!$B$2:$B$9,E166)</x:f>
        <x:v>18</x:v>
      </x:c>
      <x:c r="N166" s="1" t="n">
        <x:f>INDEX('평균구간'!$B$2:$B$9,F166)</x:f>
        <x:v>28</x:v>
      </x:c>
      <x:c r="O166" s="1" t="n">
        <x:f>INDEX('평균구간'!$B$2:$B$9,G166)</x:f>
        <x:v>26</x:v>
      </x:c>
      <x:c r="P166" s="1" t="n">
        <x:f>INDEX('평균구간'!$B$2:$B$9,H166)</x:f>
        <x:v>24</x:v>
      </x:c>
      <x:c r="Q166" s="1" t="n">
        <x:f>INDEX('평균구간'!$B$2:$B$9,I166)</x:f>
        <x:v>30</x:v>
      </x:c>
      <x:c r="R166" s="1" t="n">
        <x:f>AVERAGE(J166:Q166)</x:f>
        <x:v>27</x:v>
      </x:c>
      <x:c r="S166" s="1"/>
      <x:c r="T166" s="1"/>
      <x:c r="U166" s="1"/>
    </x:row>
    <x:row r="167" ht="23" customHeight="1">
      <x:c r="A167" s="1" t="n">
        <x:v>166</x:v>
      </x:c>
      <x:c r="B167" s="1" t="n">
        <x:v>7</x:v>
      </x:c>
      <x:c r="C167" s="1" t="n">
        <x:v>1</x:v>
      </x:c>
      <x:c r="D167" s="1" t="n">
        <x:v>2</x:v>
      </x:c>
      <x:c r="E167" s="1" t="n">
        <x:v>3</x:v>
      </x:c>
      <x:c r="F167" s="1" t="n">
        <x:v>7</x:v>
      </x:c>
      <x:c r="G167" s="1" t="n">
        <x:v>7</x:v>
      </x:c>
      <x:c r="H167" s="1" t="n">
        <x:v>7</x:v>
      </x:c>
      <x:c r="I167" s="1" t="n">
        <x:v>1</x:v>
      </x:c>
      <x:c r="J167" s="1" t="n">
        <x:f>INDEX('평균구간'!$B$2:$B$9,B167)</x:f>
        <x:v>30</x:v>
      </x:c>
      <x:c r="K167" s="1" t="n">
        <x:f>INDEX('평균구간'!$B$2:$B$9,C167)</x:f>
        <x:v>18</x:v>
      </x:c>
      <x:c r="L167" s="1" t="n">
        <x:f>INDEX('평균구간'!$B$2:$B$9,D167)</x:f>
        <x:v>20</x:v>
      </x:c>
      <x:c r="M167" s="1" t="n">
        <x:f>INDEX('평균구간'!$B$2:$B$9,E167)</x:f>
        <x:v>22</x:v>
      </x:c>
      <x:c r="N167" s="1" t="n">
        <x:f>INDEX('평균구간'!$B$2:$B$9,F167)</x:f>
        <x:v>30</x:v>
      </x:c>
      <x:c r="O167" s="1" t="n">
        <x:f>INDEX('평균구간'!$B$2:$B$9,G167)</x:f>
        <x:v>30</x:v>
      </x:c>
      <x:c r="P167" s="1" t="n">
        <x:f>INDEX('평균구간'!$B$2:$B$9,H167)</x:f>
        <x:v>30</x:v>
      </x:c>
      <x:c r="Q167" s="1" t="n">
        <x:f>INDEX('평균구간'!$B$2:$B$9,I167)</x:f>
        <x:v>18</x:v>
      </x:c>
      <x:c r="R167" s="1" t="n">
        <x:f>AVERAGE(J167:Q167)</x:f>
        <x:v>24.75</x:v>
      </x:c>
      <x:c r="S167" s="1"/>
      <x:c r="T167" s="1"/>
      <x:c r="U167" s="1"/>
    </x:row>
    <x:row r="168" ht="23" customHeight="1">
      <x:c r="A168" s="1" t="n">
        <x:v>167</x:v>
      </x:c>
      <x:c r="B168" s="1" t="n">
        <x:v>4</x:v>
      </x:c>
      <x:c r="C168" s="1" t="n">
        <x:v>6</x:v>
      </x:c>
      <x:c r="D168" s="1" t="n">
        <x:v>2</x:v>
      </x:c>
      <x:c r="E168" s="1" t="n">
        <x:v>8</x:v>
      </x:c>
      <x:c r="F168" s="1" t="n">
        <x:v>1</x:v>
      </x:c>
      <x:c r="G168" s="1" t="n">
        <x:v>3</x:v>
      </x:c>
      <x:c r="H168" s="1" t="n">
        <x:v>2</x:v>
      </x:c>
      <x:c r="I168" s="1" t="n">
        <x:v>5</x:v>
      </x:c>
      <x:c r="J168" s="1" t="n">
        <x:f>INDEX('평균구간'!$B$2:$B$9,B168)</x:f>
        <x:v>24</x:v>
      </x:c>
      <x:c r="K168" s="1" t="n">
        <x:f>INDEX('평균구간'!$B$2:$B$9,C168)</x:f>
        <x:v>28</x:v>
      </x:c>
      <x:c r="L168" s="1" t="n">
        <x:f>INDEX('평균구간'!$B$2:$B$9,D168)</x:f>
        <x:v>20</x:v>
      </x:c>
      <x:c r="M168" s="1" t="n">
        <x:f>INDEX('평균구간'!$B$2:$B$9,E168)</x:f>
        <x:v>32</x:v>
      </x:c>
      <x:c r="N168" s="1" t="n">
        <x:f>INDEX('평균구간'!$B$2:$B$9,F168)</x:f>
        <x:v>18</x:v>
      </x:c>
      <x:c r="O168" s="1" t="n">
        <x:f>INDEX('평균구간'!$B$2:$B$9,G168)</x:f>
        <x:v>22</x:v>
      </x:c>
      <x:c r="P168" s="1" t="n">
        <x:f>INDEX('평균구간'!$B$2:$B$9,H168)</x:f>
        <x:v>20</x:v>
      </x:c>
      <x:c r="Q168" s="1" t="n">
        <x:f>INDEX('평균구간'!$B$2:$B$9,I168)</x:f>
        <x:v>26</x:v>
      </x:c>
      <x:c r="R168" s="1" t="n">
        <x:f>AVERAGE(J168:Q168)</x:f>
        <x:v>23.75</x:v>
      </x:c>
      <x:c r="S168" s="1"/>
      <x:c r="T168" s="1"/>
      <x:c r="U168" s="1"/>
    </x:row>
    <x:row r="169" ht="23" customHeight="1">
      <x:c r="A169" s="1" t="n">
        <x:v>168</x:v>
      </x:c>
      <x:c r="B169" s="1" t="n">
        <x:v>1</x:v>
      </x:c>
      <x:c r="C169" s="1" t="n">
        <x:v>2</x:v>
      </x:c>
      <x:c r="D169" s="1" t="n">
        <x:v>3</x:v>
      </x:c>
      <x:c r="E169" s="1" t="n">
        <x:v>6</x:v>
      </x:c>
      <x:c r="F169" s="1" t="n">
        <x:v>5</x:v>
      </x:c>
      <x:c r="G169" s="1" t="n">
        <x:v>5</x:v>
      </x:c>
      <x:c r="H169" s="1" t="n">
        <x:v>1</x:v>
      </x:c>
      <x:c r="I169" s="1" t="n">
        <x:v>4</x:v>
      </x:c>
      <x:c r="J169" s="1" t="n">
        <x:f>INDEX('평균구간'!$B$2:$B$9,B169)</x:f>
        <x:v>18</x:v>
      </x:c>
      <x:c r="K169" s="1" t="n">
        <x:f>INDEX('평균구간'!$B$2:$B$9,C169)</x:f>
        <x:v>20</x:v>
      </x:c>
      <x:c r="L169" s="1" t="n">
        <x:f>INDEX('평균구간'!$B$2:$B$9,D169)</x:f>
        <x:v>22</x:v>
      </x:c>
      <x:c r="M169" s="1" t="n">
        <x:f>INDEX('평균구간'!$B$2:$B$9,E169)</x:f>
        <x:v>28</x:v>
      </x:c>
      <x:c r="N169" s="1" t="n">
        <x:f>INDEX('평균구간'!$B$2:$B$9,F169)</x:f>
        <x:v>26</x:v>
      </x:c>
      <x:c r="O169" s="1" t="n">
        <x:f>INDEX('평균구간'!$B$2:$B$9,G169)</x:f>
        <x:v>26</x:v>
      </x:c>
      <x:c r="P169" s="1" t="n">
        <x:f>INDEX('평균구간'!$B$2:$B$9,H169)</x:f>
        <x:v>18</x:v>
      </x:c>
      <x:c r="Q169" s="1" t="n">
        <x:f>INDEX('평균구간'!$B$2:$B$9,I169)</x:f>
        <x:v>24</x:v>
      </x:c>
      <x:c r="R169" s="1" t="n">
        <x:f>AVERAGE(J169:Q169)</x:f>
        <x:v>22.75</x:v>
      </x:c>
      <x:c r="S169" s="1"/>
      <x:c r="T169" s="1"/>
      <x:c r="U169" s="1"/>
    </x:row>
    <x:row r="170" ht="23" customHeight="1">
      <x:c r="A170" s="1" t="n">
        <x:v>169</x:v>
      </x:c>
      <x:c r="B170" s="1" t="n">
        <x:v>2</x:v>
      </x:c>
      <x:c r="C170" s="1" t="n">
        <x:v>4</x:v>
      </x:c>
      <x:c r="D170" s="1" t="n">
        <x:v>1</x:v>
      </x:c>
      <x:c r="E170" s="1" t="n">
        <x:v>1</x:v>
      </x:c>
      <x:c r="F170" s="1" t="n">
        <x:v>2</x:v>
      </x:c>
      <x:c r="G170" s="1" t="n">
        <x:v>8</x:v>
      </x:c>
      <x:c r="H170" s="1" t="n">
        <x:v>3</x:v>
      </x:c>
      <x:c r="I170" s="1" t="n">
        <x:v>4</x:v>
      </x:c>
      <x:c r="J170" s="1" t="n">
        <x:f>INDEX('평균구간'!$B$2:$B$9,B170)</x:f>
        <x:v>20</x:v>
      </x:c>
      <x:c r="K170" s="1" t="n">
        <x:f>INDEX('평균구간'!$B$2:$B$9,C170)</x:f>
        <x:v>24</x:v>
      </x:c>
      <x:c r="L170" s="1" t="n">
        <x:f>INDEX('평균구간'!$B$2:$B$9,D170)</x:f>
        <x:v>18</x:v>
      </x:c>
      <x:c r="M170" s="1" t="n">
        <x:f>INDEX('평균구간'!$B$2:$B$9,E170)</x:f>
        <x:v>18</x:v>
      </x:c>
      <x:c r="N170" s="1" t="n">
        <x:f>INDEX('평균구간'!$B$2:$B$9,F170)</x:f>
        <x:v>20</x:v>
      </x:c>
      <x:c r="O170" s="1" t="n">
        <x:f>INDEX('평균구간'!$B$2:$B$9,G170)</x:f>
        <x:v>32</x:v>
      </x:c>
      <x:c r="P170" s="1" t="n">
        <x:f>INDEX('평균구간'!$B$2:$B$9,H170)</x:f>
        <x:v>22</x:v>
      </x:c>
      <x:c r="Q170" s="1" t="n">
        <x:f>INDEX('평균구간'!$B$2:$B$9,I170)</x:f>
        <x:v>24</x:v>
      </x:c>
      <x:c r="R170" s="1" t="n">
        <x:f>AVERAGE(J170:Q170)</x:f>
        <x:v>22.25</x:v>
      </x:c>
      <x:c r="S170" s="1"/>
      <x:c r="T170" s="1"/>
      <x:c r="U170" s="1"/>
    </x:row>
    <x:row r="171" ht="23" customHeight="1">
      <x:c r="A171" s="1" t="n">
        <x:v>170</x:v>
      </x:c>
      <x:c r="B171" s="1" t="n">
        <x:v>5</x:v>
      </x:c>
      <x:c r="C171" s="1" t="n">
        <x:v>8</x:v>
      </x:c>
      <x:c r="D171" s="1" t="n">
        <x:v>2</x:v>
      </x:c>
      <x:c r="E171" s="1" t="n">
        <x:v>7</x:v>
      </x:c>
      <x:c r="F171" s="1" t="n">
        <x:v>1</x:v>
      </x:c>
      <x:c r="G171" s="1" t="n">
        <x:v>2</x:v>
      </x:c>
      <x:c r="H171" s="1" t="n">
        <x:v>8</x:v>
      </x:c>
      <x:c r="I171" s="1" t="n">
        <x:v>6</x:v>
      </x:c>
      <x:c r="J171" s="1" t="n">
        <x:f>INDEX('평균구간'!$B$2:$B$9,B171)</x:f>
        <x:v>26</x:v>
      </x:c>
      <x:c r="K171" s="1" t="n">
        <x:f>INDEX('평균구간'!$B$2:$B$9,C171)</x:f>
        <x:v>32</x:v>
      </x:c>
      <x:c r="L171" s="1" t="n">
        <x:f>INDEX('평균구간'!$B$2:$B$9,D171)</x:f>
        <x:v>20</x:v>
      </x:c>
      <x:c r="M171" s="1" t="n">
        <x:f>INDEX('평균구간'!$B$2:$B$9,E171)</x:f>
        <x:v>30</x:v>
      </x:c>
      <x:c r="N171" s="1" t="n">
        <x:f>INDEX('평균구간'!$B$2:$B$9,F171)</x:f>
        <x:v>18</x:v>
      </x:c>
      <x:c r="O171" s="1" t="n">
        <x:f>INDEX('평균구간'!$B$2:$B$9,G171)</x:f>
        <x:v>20</x:v>
      </x:c>
      <x:c r="P171" s="1" t="n">
        <x:f>INDEX('평균구간'!$B$2:$B$9,H171)</x:f>
        <x:v>32</x:v>
      </x:c>
      <x:c r="Q171" s="1" t="n">
        <x:f>INDEX('평균구간'!$B$2:$B$9,I171)</x:f>
        <x:v>28</x:v>
      </x:c>
      <x:c r="R171" s="1" t="n">
        <x:f>AVERAGE(J171:Q171)</x:f>
        <x:v>25.75</x:v>
      </x:c>
      <x:c r="S171" s="1"/>
      <x:c r="T171" s="1"/>
      <x:c r="U171" s="1"/>
    </x:row>
    <x:row r="172" ht="23" customHeight="1">
      <x:c r="A172" s="1" t="n">
        <x:v>171</x:v>
      </x:c>
      <x:c r="B172" s="1" t="n">
        <x:v>1</x:v>
      </x:c>
      <x:c r="C172" s="1" t="n">
        <x:v>5</x:v>
      </x:c>
      <x:c r="D172" s="1" t="n">
        <x:v>7</x:v>
      </x:c>
      <x:c r="E172" s="1" t="n">
        <x:v>8</x:v>
      </x:c>
      <x:c r="F172" s="1" t="n">
        <x:v>8</x:v>
      </x:c>
      <x:c r="G172" s="1" t="n">
        <x:v>1</x:v>
      </x:c>
      <x:c r="H172" s="1" t="n">
        <x:v>7</x:v>
      </x:c>
      <x:c r="I172" s="1" t="n">
        <x:v>6</x:v>
      </x:c>
      <x:c r="J172" s="1" t="n">
        <x:f>INDEX('평균구간'!$B$2:$B$9,B172)</x:f>
        <x:v>18</x:v>
      </x:c>
      <x:c r="K172" s="1" t="n">
        <x:f>INDEX('평균구간'!$B$2:$B$9,C172)</x:f>
        <x:v>26</x:v>
      </x:c>
      <x:c r="L172" s="1" t="n">
        <x:f>INDEX('평균구간'!$B$2:$B$9,D172)</x:f>
        <x:v>30</x:v>
      </x:c>
      <x:c r="M172" s="1" t="n">
        <x:f>INDEX('평균구간'!$B$2:$B$9,E172)</x:f>
        <x:v>32</x:v>
      </x:c>
      <x:c r="N172" s="1" t="n">
        <x:f>INDEX('평균구간'!$B$2:$B$9,F172)</x:f>
        <x:v>32</x:v>
      </x:c>
      <x:c r="O172" s="1" t="n">
        <x:f>INDEX('평균구간'!$B$2:$B$9,G172)</x:f>
        <x:v>18</x:v>
      </x:c>
      <x:c r="P172" s="1" t="n">
        <x:f>INDEX('평균구간'!$B$2:$B$9,H172)</x:f>
        <x:v>30</x:v>
      </x:c>
      <x:c r="Q172" s="1" t="n">
        <x:f>INDEX('평균구간'!$B$2:$B$9,I172)</x:f>
        <x:v>28</x:v>
      </x:c>
      <x:c r="R172" s="1" t="n">
        <x:f>AVERAGE(J172:Q172)</x:f>
        <x:v>26.75</x:v>
      </x:c>
      <x:c r="S172" s="1"/>
      <x:c r="T172" s="1"/>
      <x:c r="U172" s="1"/>
    </x:row>
    <x:row r="173" ht="23" customHeight="1">
      <x:c r="A173" s="1" t="n">
        <x:v>172</x:v>
      </x:c>
      <x:c r="B173" s="1" t="n">
        <x:v>3</x:v>
      </x:c>
      <x:c r="C173" s="1" t="n">
        <x:v>4</x:v>
      </x:c>
      <x:c r="D173" s="1" t="n">
        <x:v>2</x:v>
      </x:c>
      <x:c r="E173" s="1" t="n">
        <x:v>2</x:v>
      </x:c>
      <x:c r="F173" s="1" t="n">
        <x:v>2</x:v>
      </x:c>
      <x:c r="G173" s="1" t="n">
        <x:v>3</x:v>
      </x:c>
      <x:c r="H173" s="1" t="n">
        <x:v>2</x:v>
      </x:c>
      <x:c r="I173" s="1" t="n">
        <x:v>4</x:v>
      </x:c>
      <x:c r="J173" s="1" t="n">
        <x:f>INDEX('평균구간'!$B$2:$B$9,B173)</x:f>
        <x:v>22</x:v>
      </x:c>
      <x:c r="K173" s="1" t="n">
        <x:f>INDEX('평균구간'!$B$2:$B$9,C173)</x:f>
        <x:v>24</x:v>
      </x:c>
      <x:c r="L173" s="1" t="n">
        <x:f>INDEX('평균구간'!$B$2:$B$9,D173)</x:f>
        <x:v>20</x:v>
      </x:c>
      <x:c r="M173" s="1" t="n">
        <x:f>INDEX('평균구간'!$B$2:$B$9,E173)</x:f>
        <x:v>20</x:v>
      </x:c>
      <x:c r="N173" s="1" t="n">
        <x:f>INDEX('평균구간'!$B$2:$B$9,F173)</x:f>
        <x:v>20</x:v>
      </x:c>
      <x:c r="O173" s="1" t="n">
        <x:f>INDEX('평균구간'!$B$2:$B$9,G173)</x:f>
        <x:v>22</x:v>
      </x:c>
      <x:c r="P173" s="1" t="n">
        <x:f>INDEX('평균구간'!$B$2:$B$9,H173)</x:f>
        <x:v>20</x:v>
      </x:c>
      <x:c r="Q173" s="1" t="n">
        <x:f>INDEX('평균구간'!$B$2:$B$9,I173)</x:f>
        <x:v>24</x:v>
      </x:c>
      <x:c r="R173" s="1" t="n">
        <x:f>AVERAGE(J173:Q173)</x:f>
        <x:v>21.5</x:v>
      </x:c>
      <x:c r="S173" s="1"/>
      <x:c r="T173" s="1"/>
      <x:c r="U173" s="1"/>
    </x:row>
    <x:row r="174" ht="23" customHeight="1">
      <x:c r="A174" s="1" t="n">
        <x:v>173</x:v>
      </x:c>
      <x:c r="B174" s="1" t="n">
        <x:v>2</x:v>
      </x:c>
      <x:c r="C174" s="1" t="n">
        <x:v>2</x:v>
      </x:c>
      <x:c r="D174" s="1" t="n">
        <x:v>5</x:v>
      </x:c>
      <x:c r="E174" s="1" t="n">
        <x:v>8</x:v>
      </x:c>
      <x:c r="F174" s="1" t="n">
        <x:v>7</x:v>
      </x:c>
      <x:c r="G174" s="1" t="n">
        <x:v>8</x:v>
      </x:c>
      <x:c r="H174" s="1" t="n">
        <x:v>1</x:v>
      </x:c>
      <x:c r="I174" s="1" t="n">
        <x:v>2</x:v>
      </x:c>
      <x:c r="J174" s="1" t="n">
        <x:f>INDEX('평균구간'!$B$2:$B$9,B174)</x:f>
        <x:v>20</x:v>
      </x:c>
      <x:c r="K174" s="1" t="n">
        <x:f>INDEX('평균구간'!$B$2:$B$9,C174)</x:f>
        <x:v>20</x:v>
      </x:c>
      <x:c r="L174" s="1" t="n">
        <x:f>INDEX('평균구간'!$B$2:$B$9,D174)</x:f>
        <x:v>26</x:v>
      </x:c>
      <x:c r="M174" s="1" t="n">
        <x:f>INDEX('평균구간'!$B$2:$B$9,E174)</x:f>
        <x:v>32</x:v>
      </x:c>
      <x:c r="N174" s="1" t="n">
        <x:f>INDEX('평균구간'!$B$2:$B$9,F174)</x:f>
        <x:v>30</x:v>
      </x:c>
      <x:c r="O174" s="1" t="n">
        <x:f>INDEX('평균구간'!$B$2:$B$9,G174)</x:f>
        <x:v>32</x:v>
      </x:c>
      <x:c r="P174" s="1" t="n">
        <x:f>INDEX('평균구간'!$B$2:$B$9,H174)</x:f>
        <x:v>18</x:v>
      </x:c>
      <x:c r="Q174" s="1" t="n">
        <x:f>INDEX('평균구간'!$B$2:$B$9,I174)</x:f>
        <x:v>20</x:v>
      </x:c>
      <x:c r="R174" s="1" t="n">
        <x:f>AVERAGE(J174:Q174)</x:f>
        <x:v>24.75</x:v>
      </x:c>
      <x:c r="S174" s="1"/>
      <x:c r="T174" s="1"/>
      <x:c r="U174" s="1"/>
    </x:row>
    <x:row r="175" ht="23" customHeight="1">
      <x:c r="A175" s="1" t="n">
        <x:v>174</x:v>
      </x:c>
      <x:c r="B175" s="1" t="n">
        <x:v>1</x:v>
      </x:c>
      <x:c r="C175" s="1" t="n">
        <x:v>2</x:v>
      </x:c>
      <x:c r="D175" s="1" t="n">
        <x:v>8</x:v>
      </x:c>
      <x:c r="E175" s="1" t="n">
        <x:v>3</x:v>
      </x:c>
      <x:c r="F175" s="1" t="n">
        <x:v>6</x:v>
      </x:c>
      <x:c r="G175" s="1" t="n">
        <x:v>2</x:v>
      </x:c>
      <x:c r="H175" s="1" t="n">
        <x:v>3</x:v>
      </x:c>
      <x:c r="I175" s="1" t="n">
        <x:v>7</x:v>
      </x:c>
      <x:c r="J175" s="1" t="n">
        <x:f>INDEX('평균구간'!$B$2:$B$9,B175)</x:f>
        <x:v>18</x:v>
      </x:c>
      <x:c r="K175" s="1" t="n">
        <x:f>INDEX('평균구간'!$B$2:$B$9,C175)</x:f>
        <x:v>20</x:v>
      </x:c>
      <x:c r="L175" s="1" t="n">
        <x:f>INDEX('평균구간'!$B$2:$B$9,D175)</x:f>
        <x:v>32</x:v>
      </x:c>
      <x:c r="M175" s="1" t="n">
        <x:f>INDEX('평균구간'!$B$2:$B$9,E175)</x:f>
        <x:v>22</x:v>
      </x:c>
      <x:c r="N175" s="1" t="n">
        <x:f>INDEX('평균구간'!$B$2:$B$9,F175)</x:f>
        <x:v>28</x:v>
      </x:c>
      <x:c r="O175" s="1" t="n">
        <x:f>INDEX('평균구간'!$B$2:$B$9,G175)</x:f>
        <x:v>20</x:v>
      </x:c>
      <x:c r="P175" s="1" t="n">
        <x:f>INDEX('평균구간'!$B$2:$B$9,H175)</x:f>
        <x:v>22</x:v>
      </x:c>
      <x:c r="Q175" s="1" t="n">
        <x:f>INDEX('평균구간'!$B$2:$B$9,I175)</x:f>
        <x:v>30</x:v>
      </x:c>
      <x:c r="R175" s="1" t="n">
        <x:f>AVERAGE(J175:Q175)</x:f>
        <x:v>24</x:v>
      </x:c>
      <x:c r="S175" s="1"/>
      <x:c r="T175" s="1"/>
      <x:c r="U175" s="1"/>
    </x:row>
    <x:row r="176" ht="23" customHeight="1">
      <x:c r="A176" s="1" t="n">
        <x:v>175</x:v>
      </x:c>
      <x:c r="B176" s="1" t="n">
        <x:v>8</x:v>
      </x:c>
      <x:c r="C176" s="1" t="n">
        <x:v>6</x:v>
      </x:c>
      <x:c r="D176" s="1" t="n">
        <x:v>4</x:v>
      </x:c>
      <x:c r="E176" s="1" t="n">
        <x:v>3</x:v>
      </x:c>
      <x:c r="F176" s="1" t="n">
        <x:v>3</x:v>
      </x:c>
      <x:c r="G176" s="1" t="n">
        <x:v>4</x:v>
      </x:c>
      <x:c r="H176" s="1" t="n">
        <x:v>8</x:v>
      </x:c>
      <x:c r="I176" s="1" t="n">
        <x:v>8</x:v>
      </x:c>
      <x:c r="J176" s="1" t="n">
        <x:f>INDEX('평균구간'!$B$2:$B$9,B176)</x:f>
        <x:v>32</x:v>
      </x:c>
      <x:c r="K176" s="1" t="n">
        <x:f>INDEX('평균구간'!$B$2:$B$9,C176)</x:f>
        <x:v>28</x:v>
      </x:c>
      <x:c r="L176" s="1" t="n">
        <x:f>INDEX('평균구간'!$B$2:$B$9,D176)</x:f>
        <x:v>24</x:v>
      </x:c>
      <x:c r="M176" s="1" t="n">
        <x:f>INDEX('평균구간'!$B$2:$B$9,E176)</x:f>
        <x:v>22</x:v>
      </x:c>
      <x:c r="N176" s="1" t="n">
        <x:f>INDEX('평균구간'!$B$2:$B$9,F176)</x:f>
        <x:v>22</x:v>
      </x:c>
      <x:c r="O176" s="1" t="n">
        <x:f>INDEX('평균구간'!$B$2:$B$9,G176)</x:f>
        <x:v>24</x:v>
      </x:c>
      <x:c r="P176" s="1" t="n">
        <x:f>INDEX('평균구간'!$B$2:$B$9,H176)</x:f>
        <x:v>32</x:v>
      </x:c>
      <x:c r="Q176" s="1" t="n">
        <x:f>INDEX('평균구간'!$B$2:$B$9,I176)</x:f>
        <x:v>32</x:v>
      </x:c>
      <x:c r="R176" s="1" t="n">
        <x:f>AVERAGE(J176:Q176)</x:f>
        <x:v>27</x:v>
      </x:c>
      <x:c r="S176" s="1"/>
      <x:c r="T176" s="1"/>
      <x:c r="U176" s="1"/>
    </x:row>
    <x:row r="177" ht="23" customHeight="1">
      <x:c r="A177" s="1" t="n">
        <x:v>176</x:v>
      </x:c>
      <x:c r="B177" s="1" t="n">
        <x:v>3</x:v>
      </x:c>
      <x:c r="C177" s="1" t="n">
        <x:v>2</x:v>
      </x:c>
      <x:c r="D177" s="1" t="n">
        <x:v>3</x:v>
      </x:c>
      <x:c r="E177" s="1" t="n">
        <x:v>6</x:v>
      </x:c>
      <x:c r="F177" s="1" t="n">
        <x:v>2</x:v>
      </x:c>
      <x:c r="G177" s="1" t="n">
        <x:v>3</x:v>
      </x:c>
      <x:c r="H177" s="1" t="n">
        <x:v>6</x:v>
      </x:c>
      <x:c r="I177" s="1" t="n">
        <x:v>4</x:v>
      </x:c>
      <x:c r="J177" s="1" t="n">
        <x:f>INDEX('평균구간'!$B$2:$B$9,B177)</x:f>
        <x:v>22</x:v>
      </x:c>
      <x:c r="K177" s="1" t="n">
        <x:f>INDEX('평균구간'!$B$2:$B$9,C177)</x:f>
        <x:v>20</x:v>
      </x:c>
      <x:c r="L177" s="1" t="n">
        <x:f>INDEX('평균구간'!$B$2:$B$9,D177)</x:f>
        <x:v>22</x:v>
      </x:c>
      <x:c r="M177" s="1" t="n">
        <x:f>INDEX('평균구간'!$B$2:$B$9,E177)</x:f>
        <x:v>28</x:v>
      </x:c>
      <x:c r="N177" s="1" t="n">
        <x:f>INDEX('평균구간'!$B$2:$B$9,F177)</x:f>
        <x:v>20</x:v>
      </x:c>
      <x:c r="O177" s="1" t="n">
        <x:f>INDEX('평균구간'!$B$2:$B$9,G177)</x:f>
        <x:v>22</x:v>
      </x:c>
      <x:c r="P177" s="1" t="n">
        <x:f>INDEX('평균구간'!$B$2:$B$9,H177)</x:f>
        <x:v>28</x:v>
      </x:c>
      <x:c r="Q177" s="1" t="n">
        <x:f>INDEX('평균구간'!$B$2:$B$9,I177)</x:f>
        <x:v>24</x:v>
      </x:c>
      <x:c r="R177" s="1" t="n">
        <x:f>AVERAGE(J177:Q177)</x:f>
        <x:v>23.25</x:v>
      </x:c>
      <x:c r="S177" s="1"/>
      <x:c r="T177" s="1"/>
      <x:c r="U177" s="1"/>
    </x:row>
    <x:row r="178" ht="23" customHeight="1">
      <x:c r="A178" s="1" t="n">
        <x:v>177</x:v>
      </x:c>
      <x:c r="B178" s="1" t="n">
        <x:v>3</x:v>
      </x:c>
      <x:c r="C178" s="1" t="n">
        <x:v>5</x:v>
      </x:c>
      <x:c r="D178" s="1" t="n">
        <x:v>2</x:v>
      </x:c>
      <x:c r="E178" s="1" t="n">
        <x:v>7</x:v>
      </x:c>
      <x:c r="F178" s="1" t="n">
        <x:v>6</x:v>
      </x:c>
      <x:c r="G178" s="1" t="n">
        <x:v>8</x:v>
      </x:c>
      <x:c r="H178" s="1" t="n">
        <x:v>2</x:v>
      </x:c>
      <x:c r="I178" s="1" t="n">
        <x:v>6</x:v>
      </x:c>
      <x:c r="J178" s="1" t="n">
        <x:f>INDEX('평균구간'!$B$2:$B$9,B178)</x:f>
        <x:v>22</x:v>
      </x:c>
      <x:c r="K178" s="1" t="n">
        <x:f>INDEX('평균구간'!$B$2:$B$9,C178)</x:f>
        <x:v>26</x:v>
      </x:c>
      <x:c r="L178" s="1" t="n">
        <x:f>INDEX('평균구간'!$B$2:$B$9,D178)</x:f>
        <x:v>20</x:v>
      </x:c>
      <x:c r="M178" s="1" t="n">
        <x:f>INDEX('평균구간'!$B$2:$B$9,E178)</x:f>
        <x:v>30</x:v>
      </x:c>
      <x:c r="N178" s="1" t="n">
        <x:f>INDEX('평균구간'!$B$2:$B$9,F178)</x:f>
        <x:v>28</x:v>
      </x:c>
      <x:c r="O178" s="1" t="n">
        <x:f>INDEX('평균구간'!$B$2:$B$9,G178)</x:f>
        <x:v>32</x:v>
      </x:c>
      <x:c r="P178" s="1" t="n">
        <x:f>INDEX('평균구간'!$B$2:$B$9,H178)</x:f>
        <x:v>20</x:v>
      </x:c>
      <x:c r="Q178" s="1" t="n">
        <x:f>INDEX('평균구간'!$B$2:$B$9,I178)</x:f>
        <x:v>28</x:v>
      </x:c>
      <x:c r="R178" s="1" t="n">
        <x:f>AVERAGE(J178:Q178)</x:f>
        <x:v>25.75</x:v>
      </x:c>
      <x:c r="S178" s="1"/>
      <x:c r="T178" s="1"/>
      <x:c r="U178" s="1"/>
    </x:row>
    <x:row r="179" ht="23" customHeight="1">
      <x:c r="A179" s="1" t="n">
        <x:v>178</x:v>
      </x:c>
      <x:c r="B179" s="1" t="n">
        <x:v>7</x:v>
      </x:c>
      <x:c r="C179" s="1" t="n">
        <x:v>4</x:v>
      </x:c>
      <x:c r="D179" s="1" t="n">
        <x:v>6</x:v>
      </x:c>
      <x:c r="E179" s="1" t="n">
        <x:v>5</x:v>
      </x:c>
      <x:c r="F179" s="1" t="n">
        <x:v>2</x:v>
      </x:c>
      <x:c r="G179" s="1" t="n">
        <x:v>3</x:v>
      </x:c>
      <x:c r="H179" s="1" t="n">
        <x:v>5</x:v>
      </x:c>
      <x:c r="I179" s="1" t="n">
        <x:v>5</x:v>
      </x:c>
      <x:c r="J179" s="1" t="n">
        <x:f>INDEX('평균구간'!$B$2:$B$9,B179)</x:f>
        <x:v>30</x:v>
      </x:c>
      <x:c r="K179" s="1" t="n">
        <x:f>INDEX('평균구간'!$B$2:$B$9,C179)</x:f>
        <x:v>24</x:v>
      </x:c>
      <x:c r="L179" s="1" t="n">
        <x:f>INDEX('평균구간'!$B$2:$B$9,D179)</x:f>
        <x:v>28</x:v>
      </x:c>
      <x:c r="M179" s="1" t="n">
        <x:f>INDEX('평균구간'!$B$2:$B$9,E179)</x:f>
        <x:v>26</x:v>
      </x:c>
      <x:c r="N179" s="1" t="n">
        <x:f>INDEX('평균구간'!$B$2:$B$9,F179)</x:f>
        <x:v>20</x:v>
      </x:c>
      <x:c r="O179" s="1" t="n">
        <x:f>INDEX('평균구간'!$B$2:$B$9,G179)</x:f>
        <x:v>22</x:v>
      </x:c>
      <x:c r="P179" s="1" t="n">
        <x:f>INDEX('평균구간'!$B$2:$B$9,H179)</x:f>
        <x:v>26</x:v>
      </x:c>
      <x:c r="Q179" s="1" t="n">
        <x:f>INDEX('평균구간'!$B$2:$B$9,I179)</x:f>
        <x:v>26</x:v>
      </x:c>
      <x:c r="R179" s="1" t="n">
        <x:f>AVERAGE(J179:Q179)</x:f>
        <x:v>25.25</x:v>
      </x:c>
      <x:c r="S179" s="1"/>
      <x:c r="T179" s="1"/>
      <x:c r="U179" s="1"/>
    </x:row>
    <x:row r="180" ht="23" customHeight="1">
      <x:c r="A180" s="1" t="n">
        <x:v>179</x:v>
      </x:c>
      <x:c r="B180" s="1" t="n">
        <x:v>7</x:v>
      </x:c>
      <x:c r="C180" s="1" t="n">
        <x:v>4</x:v>
      </x:c>
      <x:c r="D180" s="1" t="n">
        <x:v>6</x:v>
      </x:c>
      <x:c r="E180" s="1" t="n">
        <x:v>6</x:v>
      </x:c>
      <x:c r="F180" s="1" t="n">
        <x:v>6</x:v>
      </x:c>
      <x:c r="G180" s="1" t="n">
        <x:v>8</x:v>
      </x:c>
      <x:c r="H180" s="1" t="n">
        <x:v>2</x:v>
      </x:c>
      <x:c r="I180" s="1" t="n">
        <x:v>1</x:v>
      </x:c>
      <x:c r="J180" s="1" t="n">
        <x:f>INDEX('평균구간'!$B$2:$B$9,B180)</x:f>
        <x:v>30</x:v>
      </x:c>
      <x:c r="K180" s="1" t="n">
        <x:f>INDEX('평균구간'!$B$2:$B$9,C180)</x:f>
        <x:v>24</x:v>
      </x:c>
      <x:c r="L180" s="1" t="n">
        <x:f>INDEX('평균구간'!$B$2:$B$9,D180)</x:f>
        <x:v>28</x:v>
      </x:c>
      <x:c r="M180" s="1" t="n">
        <x:f>INDEX('평균구간'!$B$2:$B$9,E180)</x:f>
        <x:v>28</x:v>
      </x:c>
      <x:c r="N180" s="1" t="n">
        <x:f>INDEX('평균구간'!$B$2:$B$9,F180)</x:f>
        <x:v>28</x:v>
      </x:c>
      <x:c r="O180" s="1" t="n">
        <x:f>INDEX('평균구간'!$B$2:$B$9,G180)</x:f>
        <x:v>32</x:v>
      </x:c>
      <x:c r="P180" s="1" t="n">
        <x:f>INDEX('평균구간'!$B$2:$B$9,H180)</x:f>
        <x:v>20</x:v>
      </x:c>
      <x:c r="Q180" s="1" t="n">
        <x:f>INDEX('평균구간'!$B$2:$B$9,I180)</x:f>
        <x:v>18</x:v>
      </x:c>
      <x:c r="R180" s="1" t="n">
        <x:f>AVERAGE(J180:Q180)</x:f>
        <x:v>26</x:v>
      </x:c>
      <x:c r="S180" s="1"/>
      <x:c r="T180" s="1"/>
      <x:c r="U180" s="1"/>
    </x:row>
    <x:row r="181" ht="23" customHeight="1">
      <x:c r="A181" s="1" t="n">
        <x:v>180</x:v>
      </x:c>
      <x:c r="B181" s="1" t="n">
        <x:v>2</x:v>
      </x:c>
      <x:c r="C181" s="1" t="n">
        <x:v>6</x:v>
      </x:c>
      <x:c r="D181" s="1" t="n">
        <x:v>6</x:v>
      </x:c>
      <x:c r="E181" s="1" t="n">
        <x:v>5</x:v>
      </x:c>
      <x:c r="F181" s="1" t="n">
        <x:v>4</x:v>
      </x:c>
      <x:c r="G181" s="1" t="n">
        <x:v>7</x:v>
      </x:c>
      <x:c r="H181" s="1" t="n">
        <x:v>7</x:v>
      </x:c>
      <x:c r="I181" s="1" t="n">
        <x:v>4</x:v>
      </x:c>
      <x:c r="J181" s="1" t="n">
        <x:f>INDEX('평균구간'!$B$2:$B$9,B181)</x:f>
        <x:v>20</x:v>
      </x:c>
      <x:c r="K181" s="1" t="n">
        <x:f>INDEX('평균구간'!$B$2:$B$9,C181)</x:f>
        <x:v>28</x:v>
      </x:c>
      <x:c r="L181" s="1" t="n">
        <x:f>INDEX('평균구간'!$B$2:$B$9,D181)</x:f>
        <x:v>28</x:v>
      </x:c>
      <x:c r="M181" s="1" t="n">
        <x:f>INDEX('평균구간'!$B$2:$B$9,E181)</x:f>
        <x:v>26</x:v>
      </x:c>
      <x:c r="N181" s="1" t="n">
        <x:f>INDEX('평균구간'!$B$2:$B$9,F181)</x:f>
        <x:v>24</x:v>
      </x:c>
      <x:c r="O181" s="1" t="n">
        <x:f>INDEX('평균구간'!$B$2:$B$9,G181)</x:f>
        <x:v>30</x:v>
      </x:c>
      <x:c r="P181" s="1" t="n">
        <x:f>INDEX('평균구간'!$B$2:$B$9,H181)</x:f>
        <x:v>30</x:v>
      </x:c>
      <x:c r="Q181" s="1" t="n">
        <x:f>INDEX('평균구간'!$B$2:$B$9,I181)</x:f>
        <x:v>24</x:v>
      </x:c>
      <x:c r="R181" s="1" t="n">
        <x:f>AVERAGE(J181:Q181)</x:f>
        <x:v>26.25</x:v>
      </x:c>
      <x:c r="S181" s="1"/>
      <x:c r="T181" s="1"/>
      <x:c r="U181" s="1"/>
    </x:row>
    <x:row r="182" ht="23" customHeight="1">
      <x:c r="A182" s="1" t="n">
        <x:v>181</x:v>
      </x:c>
      <x:c r="B182" s="1" t="n">
        <x:v>7</x:v>
      </x:c>
      <x:c r="C182" s="1" t="n">
        <x:v>3</x:v>
      </x:c>
      <x:c r="D182" s="1" t="n">
        <x:v>2</x:v>
      </x:c>
      <x:c r="E182" s="1" t="n">
        <x:v>6</x:v>
      </x:c>
      <x:c r="F182" s="1" t="n">
        <x:v>1</x:v>
      </x:c>
      <x:c r="G182" s="1" t="n">
        <x:v>1</x:v>
      </x:c>
      <x:c r="H182" s="1" t="n">
        <x:v>4</x:v>
      </x:c>
      <x:c r="I182" s="1" t="n">
        <x:v>7</x:v>
      </x:c>
      <x:c r="J182" s="1" t="n">
        <x:f>INDEX('평균구간'!$B$2:$B$9,B182)</x:f>
        <x:v>30</x:v>
      </x:c>
      <x:c r="K182" s="1" t="n">
        <x:f>INDEX('평균구간'!$B$2:$B$9,C182)</x:f>
        <x:v>22</x:v>
      </x:c>
      <x:c r="L182" s="1" t="n">
        <x:f>INDEX('평균구간'!$B$2:$B$9,D182)</x:f>
        <x:v>20</x:v>
      </x:c>
      <x:c r="M182" s="1" t="n">
        <x:f>INDEX('평균구간'!$B$2:$B$9,E182)</x:f>
        <x:v>28</x:v>
      </x:c>
      <x:c r="N182" s="1" t="n">
        <x:f>INDEX('평균구간'!$B$2:$B$9,F182)</x:f>
        <x:v>18</x:v>
      </x:c>
      <x:c r="O182" s="1" t="n">
        <x:f>INDEX('평균구간'!$B$2:$B$9,G182)</x:f>
        <x:v>18</x:v>
      </x:c>
      <x:c r="P182" s="1" t="n">
        <x:f>INDEX('평균구간'!$B$2:$B$9,H182)</x:f>
        <x:v>24</x:v>
      </x:c>
      <x:c r="Q182" s="1" t="n">
        <x:f>INDEX('평균구간'!$B$2:$B$9,I182)</x:f>
        <x:v>30</x:v>
      </x:c>
      <x:c r="R182" s="1" t="n">
        <x:f>AVERAGE(J182:Q182)</x:f>
        <x:v>23.75</x:v>
      </x:c>
      <x:c r="S182" s="1"/>
      <x:c r="T182" s="1"/>
      <x:c r="U182" s="1"/>
    </x:row>
    <x:row r="183" ht="23" customHeight="1">
      <x:c r="A183" s="1" t="n">
        <x:v>182</x:v>
      </x:c>
      <x:c r="B183" s="1" t="n">
        <x:v>4</x:v>
      </x:c>
      <x:c r="C183" s="1" t="n">
        <x:v>1</x:v>
      </x:c>
      <x:c r="D183" s="1" t="n">
        <x:v>7</x:v>
      </x:c>
      <x:c r="E183" s="1" t="n">
        <x:v>4</x:v>
      </x:c>
      <x:c r="F183" s="1" t="n">
        <x:v>4</x:v>
      </x:c>
      <x:c r="G183" s="1" t="n">
        <x:v>8</x:v>
      </x:c>
      <x:c r="H183" s="1" t="n">
        <x:v>7</x:v>
      </x:c>
      <x:c r="I183" s="1" t="n">
        <x:v>6</x:v>
      </x:c>
      <x:c r="J183" s="1" t="n">
        <x:f>INDEX('평균구간'!$B$2:$B$9,B183)</x:f>
        <x:v>24</x:v>
      </x:c>
      <x:c r="K183" s="1" t="n">
        <x:f>INDEX('평균구간'!$B$2:$B$9,C183)</x:f>
        <x:v>18</x:v>
      </x:c>
      <x:c r="L183" s="1" t="n">
        <x:f>INDEX('평균구간'!$B$2:$B$9,D183)</x:f>
        <x:v>30</x:v>
      </x:c>
      <x:c r="M183" s="1" t="n">
        <x:f>INDEX('평균구간'!$B$2:$B$9,E183)</x:f>
        <x:v>24</x:v>
      </x:c>
      <x:c r="N183" s="1" t="n">
        <x:f>INDEX('평균구간'!$B$2:$B$9,F183)</x:f>
        <x:v>24</x:v>
      </x:c>
      <x:c r="O183" s="1" t="n">
        <x:f>INDEX('평균구간'!$B$2:$B$9,G183)</x:f>
        <x:v>32</x:v>
      </x:c>
      <x:c r="P183" s="1" t="n">
        <x:f>INDEX('평균구간'!$B$2:$B$9,H183)</x:f>
        <x:v>30</x:v>
      </x:c>
      <x:c r="Q183" s="1" t="n">
        <x:f>INDEX('평균구간'!$B$2:$B$9,I183)</x:f>
        <x:v>28</x:v>
      </x:c>
      <x:c r="R183" s="1" t="n">
        <x:f>AVERAGE(J183:Q183)</x:f>
        <x:v>26.25</x:v>
      </x:c>
      <x:c r="S183" s="1"/>
      <x:c r="T183" s="1"/>
      <x:c r="U183" s="1"/>
    </x:row>
    <x:row r="184" ht="23" customHeight="1">
      <x:c r="A184" s="1" t="n">
        <x:v>183</x:v>
      </x:c>
      <x:c r="B184" s="1" t="n">
        <x:v>6</x:v>
      </x:c>
      <x:c r="C184" s="1" t="n">
        <x:v>3</x:v>
      </x:c>
      <x:c r="D184" s="1" t="n">
        <x:v>1</x:v>
      </x:c>
      <x:c r="E184" s="1" t="n">
        <x:v>7</x:v>
      </x:c>
      <x:c r="F184" s="1" t="n">
        <x:v>8</x:v>
      </x:c>
      <x:c r="G184" s="1" t="n">
        <x:v>6</x:v>
      </x:c>
      <x:c r="H184" s="1" t="n">
        <x:v>8</x:v>
      </x:c>
      <x:c r="I184" s="1" t="n">
        <x:v>8</x:v>
      </x:c>
      <x:c r="J184" s="1" t="n">
        <x:f>INDEX('평균구간'!$B$2:$B$9,B184)</x:f>
        <x:v>28</x:v>
      </x:c>
      <x:c r="K184" s="1" t="n">
        <x:f>INDEX('평균구간'!$B$2:$B$9,C184)</x:f>
        <x:v>22</x:v>
      </x:c>
      <x:c r="L184" s="1" t="n">
        <x:f>INDEX('평균구간'!$B$2:$B$9,D184)</x:f>
        <x:v>18</x:v>
      </x:c>
      <x:c r="M184" s="1" t="n">
        <x:f>INDEX('평균구간'!$B$2:$B$9,E184)</x:f>
        <x:v>30</x:v>
      </x:c>
      <x:c r="N184" s="1" t="n">
        <x:f>INDEX('평균구간'!$B$2:$B$9,F184)</x:f>
        <x:v>32</x:v>
      </x:c>
      <x:c r="O184" s="1" t="n">
        <x:f>INDEX('평균구간'!$B$2:$B$9,G184)</x:f>
        <x:v>28</x:v>
      </x:c>
      <x:c r="P184" s="1" t="n">
        <x:f>INDEX('평균구간'!$B$2:$B$9,H184)</x:f>
        <x:v>32</x:v>
      </x:c>
      <x:c r="Q184" s="1" t="n">
        <x:f>INDEX('평균구간'!$B$2:$B$9,I184)</x:f>
        <x:v>32</x:v>
      </x:c>
      <x:c r="R184" s="1" t="n">
        <x:f>AVERAGE(J184:Q184)</x:f>
        <x:v>27.75</x:v>
      </x:c>
      <x:c r="S184" s="1"/>
      <x:c r="T184" s="1"/>
      <x:c r="U184" s="1"/>
    </x:row>
    <x:row r="185" ht="23" customHeight="1">
      <x:c r="A185" s="1" t="n">
        <x:v>184</x:v>
      </x:c>
      <x:c r="B185" s="1" t="n">
        <x:v>8</x:v>
      </x:c>
      <x:c r="C185" s="1" t="n">
        <x:v>3</x:v>
      </x:c>
      <x:c r="D185" s="1" t="n">
        <x:v>7</x:v>
      </x:c>
      <x:c r="E185" s="1" t="n">
        <x:v>6</x:v>
      </x:c>
      <x:c r="F185" s="1" t="n">
        <x:v>7</x:v>
      </x:c>
      <x:c r="G185" s="1" t="n">
        <x:v>8</x:v>
      </x:c>
      <x:c r="H185" s="1" t="n">
        <x:v>7</x:v>
      </x:c>
      <x:c r="I185" s="1" t="n">
        <x:v>8</x:v>
      </x:c>
      <x:c r="J185" s="1" t="n">
        <x:f>INDEX('평균구간'!$B$2:$B$9,B185)</x:f>
        <x:v>32</x:v>
      </x:c>
      <x:c r="K185" s="1" t="n">
        <x:f>INDEX('평균구간'!$B$2:$B$9,C185)</x:f>
        <x:v>22</x:v>
      </x:c>
      <x:c r="L185" s="1" t="n">
        <x:f>INDEX('평균구간'!$B$2:$B$9,D185)</x:f>
        <x:v>30</x:v>
      </x:c>
      <x:c r="M185" s="1" t="n">
        <x:f>INDEX('평균구간'!$B$2:$B$9,E185)</x:f>
        <x:v>28</x:v>
      </x:c>
      <x:c r="N185" s="1" t="n">
        <x:f>INDEX('평균구간'!$B$2:$B$9,F185)</x:f>
        <x:v>30</x:v>
      </x:c>
      <x:c r="O185" s="1" t="n">
        <x:f>INDEX('평균구간'!$B$2:$B$9,G185)</x:f>
        <x:v>32</x:v>
      </x:c>
      <x:c r="P185" s="1" t="n">
        <x:f>INDEX('평균구간'!$B$2:$B$9,H185)</x:f>
        <x:v>30</x:v>
      </x:c>
      <x:c r="Q185" s="1" t="n">
        <x:f>INDEX('평균구간'!$B$2:$B$9,I185)</x:f>
        <x:v>32</x:v>
      </x:c>
      <x:c r="R185" s="1" t="n">
        <x:f>AVERAGE(J185:Q185)</x:f>
        <x:v>29.5</x:v>
      </x:c>
      <x:c r="S185" s="1"/>
      <x:c r="T185" s="1"/>
      <x:c r="U185" s="1"/>
    </x:row>
    <x:row r="186" ht="23" customHeight="1">
      <x:c r="A186" s="1" t="n">
        <x:v>185</x:v>
      </x:c>
      <x:c r="B186" s="1" t="n">
        <x:v>1</x:v>
      </x:c>
      <x:c r="C186" s="1" t="n">
        <x:v>7</x:v>
      </x:c>
      <x:c r="D186" s="1" t="n">
        <x:v>6</x:v>
      </x:c>
      <x:c r="E186" s="1" t="n">
        <x:v>2</x:v>
      </x:c>
      <x:c r="F186" s="1" t="n">
        <x:v>3</x:v>
      </x:c>
      <x:c r="G186" s="1" t="n">
        <x:v>1</x:v>
      </x:c>
      <x:c r="H186" s="1" t="n">
        <x:v>6</x:v>
      </x:c>
      <x:c r="I186" s="1" t="n">
        <x:v>3</x:v>
      </x:c>
      <x:c r="J186" s="1" t="n">
        <x:f>INDEX('평균구간'!$B$2:$B$9,B186)</x:f>
        <x:v>18</x:v>
      </x:c>
      <x:c r="K186" s="1" t="n">
        <x:f>INDEX('평균구간'!$B$2:$B$9,C186)</x:f>
        <x:v>30</x:v>
      </x:c>
      <x:c r="L186" s="1" t="n">
        <x:f>INDEX('평균구간'!$B$2:$B$9,D186)</x:f>
        <x:v>28</x:v>
      </x:c>
      <x:c r="M186" s="1" t="n">
        <x:f>INDEX('평균구간'!$B$2:$B$9,E186)</x:f>
        <x:v>20</x:v>
      </x:c>
      <x:c r="N186" s="1" t="n">
        <x:f>INDEX('평균구간'!$B$2:$B$9,F186)</x:f>
        <x:v>22</x:v>
      </x:c>
      <x:c r="O186" s="1" t="n">
        <x:f>INDEX('평균구간'!$B$2:$B$9,G186)</x:f>
        <x:v>18</x:v>
      </x:c>
      <x:c r="P186" s="1" t="n">
        <x:f>INDEX('평균구간'!$B$2:$B$9,H186)</x:f>
        <x:v>28</x:v>
      </x:c>
      <x:c r="Q186" s="1" t="n">
        <x:f>INDEX('평균구간'!$B$2:$B$9,I186)</x:f>
        <x:v>22</x:v>
      </x:c>
      <x:c r="R186" s="1" t="n">
        <x:f>AVERAGE(J186:Q186)</x:f>
        <x:v>23.25</x:v>
      </x:c>
      <x:c r="S186" s="1"/>
      <x:c r="T186" s="1"/>
      <x:c r="U186" s="1"/>
    </x:row>
    <x:row r="187" ht="23" customHeight="1">
      <x:c r="A187" s="1" t="n">
        <x:v>186</x:v>
      </x:c>
      <x:c r="B187" s="1" t="n">
        <x:v>7</x:v>
      </x:c>
      <x:c r="C187" s="1" t="n">
        <x:v>7</x:v>
      </x:c>
      <x:c r="D187" s="1" t="n">
        <x:v>7</x:v>
      </x:c>
      <x:c r="E187" s="1" t="n">
        <x:v>1</x:v>
      </x:c>
      <x:c r="F187" s="1" t="n">
        <x:v>8</x:v>
      </x:c>
      <x:c r="G187" s="1" t="n">
        <x:v>1</x:v>
      </x:c>
      <x:c r="H187" s="1" t="n">
        <x:v>3</x:v>
      </x:c>
      <x:c r="I187" s="1" t="n">
        <x:v>8</x:v>
      </x:c>
      <x:c r="J187" s="1" t="n">
        <x:f>INDEX('평균구간'!$B$2:$B$9,B187)</x:f>
        <x:v>30</x:v>
      </x:c>
      <x:c r="K187" s="1" t="n">
        <x:f>INDEX('평균구간'!$B$2:$B$9,C187)</x:f>
        <x:v>30</x:v>
      </x:c>
      <x:c r="L187" s="1" t="n">
        <x:f>INDEX('평균구간'!$B$2:$B$9,D187)</x:f>
        <x:v>30</x:v>
      </x:c>
      <x:c r="M187" s="1" t="n">
        <x:f>INDEX('평균구간'!$B$2:$B$9,E187)</x:f>
        <x:v>18</x:v>
      </x:c>
      <x:c r="N187" s="1" t="n">
        <x:f>INDEX('평균구간'!$B$2:$B$9,F187)</x:f>
        <x:v>32</x:v>
      </x:c>
      <x:c r="O187" s="1" t="n">
        <x:f>INDEX('평균구간'!$B$2:$B$9,G187)</x:f>
        <x:v>18</x:v>
      </x:c>
      <x:c r="P187" s="1" t="n">
        <x:f>INDEX('평균구간'!$B$2:$B$9,H187)</x:f>
        <x:v>22</x:v>
      </x:c>
      <x:c r="Q187" s="1" t="n">
        <x:f>INDEX('평균구간'!$B$2:$B$9,I187)</x:f>
        <x:v>32</x:v>
      </x:c>
      <x:c r="R187" s="1" t="n">
        <x:f>AVERAGE(J187:Q187)</x:f>
        <x:v>26.5</x:v>
      </x:c>
      <x:c r="S187" s="1"/>
      <x:c r="T187" s="1"/>
      <x:c r="U187" s="1"/>
    </x:row>
    <x:row r="188" ht="23" customHeight="1">
      <x:c r="A188" s="1" t="n">
        <x:v>187</x:v>
      </x:c>
      <x:c r="B188" s="1" t="n">
        <x:v>5</x:v>
      </x:c>
      <x:c r="C188" s="1" t="n">
        <x:v>2</x:v>
      </x:c>
      <x:c r="D188" s="1" t="n">
        <x:v>7</x:v>
      </x:c>
      <x:c r="E188" s="1" t="n">
        <x:v>1</x:v>
      </x:c>
      <x:c r="F188" s="1" t="n">
        <x:v>3</x:v>
      </x:c>
      <x:c r="G188" s="1" t="n">
        <x:v>7</x:v>
      </x:c>
      <x:c r="H188" s="1" t="n">
        <x:v>4</x:v>
      </x:c>
      <x:c r="I188" s="1" t="n">
        <x:v>1</x:v>
      </x:c>
      <x:c r="J188" s="1" t="n">
        <x:f>INDEX('평균구간'!$B$2:$B$9,B188)</x:f>
        <x:v>26</x:v>
      </x:c>
      <x:c r="K188" s="1" t="n">
        <x:f>INDEX('평균구간'!$B$2:$B$9,C188)</x:f>
        <x:v>20</x:v>
      </x:c>
      <x:c r="L188" s="1" t="n">
        <x:f>INDEX('평균구간'!$B$2:$B$9,D188)</x:f>
        <x:v>30</x:v>
      </x:c>
      <x:c r="M188" s="1" t="n">
        <x:f>INDEX('평균구간'!$B$2:$B$9,E188)</x:f>
        <x:v>18</x:v>
      </x:c>
      <x:c r="N188" s="1" t="n">
        <x:f>INDEX('평균구간'!$B$2:$B$9,F188)</x:f>
        <x:v>22</x:v>
      </x:c>
      <x:c r="O188" s="1" t="n">
        <x:f>INDEX('평균구간'!$B$2:$B$9,G188)</x:f>
        <x:v>30</x:v>
      </x:c>
      <x:c r="P188" s="1" t="n">
        <x:f>INDEX('평균구간'!$B$2:$B$9,H188)</x:f>
        <x:v>24</x:v>
      </x:c>
      <x:c r="Q188" s="1" t="n">
        <x:f>INDEX('평균구간'!$B$2:$B$9,I188)</x:f>
        <x:v>18</x:v>
      </x:c>
      <x:c r="R188" s="1" t="n">
        <x:f>AVERAGE(J188:Q188)</x:f>
        <x:v>23.5</x:v>
      </x:c>
      <x:c r="S188" s="1"/>
      <x:c r="T188" s="1"/>
      <x:c r="U188" s="1"/>
    </x:row>
    <x:row r="189" ht="23" customHeight="1">
      <x:c r="A189" s="1" t="n">
        <x:v>188</x:v>
      </x:c>
      <x:c r="B189" s="1" t="n">
        <x:v>5</x:v>
      </x:c>
      <x:c r="C189" s="1" t="n">
        <x:v>6</x:v>
      </x:c>
      <x:c r="D189" s="1" t="n">
        <x:v>5</x:v>
      </x:c>
      <x:c r="E189" s="1" t="n">
        <x:v>3</x:v>
      </x:c>
      <x:c r="F189" s="1" t="n">
        <x:v>7</x:v>
      </x:c>
      <x:c r="G189" s="1" t="n">
        <x:v>6</x:v>
      </x:c>
      <x:c r="H189" s="1" t="n">
        <x:v>6</x:v>
      </x:c>
      <x:c r="I189" s="1" t="n">
        <x:v>4</x:v>
      </x:c>
      <x:c r="J189" s="1" t="n">
        <x:f>INDEX('평균구간'!$B$2:$B$9,B189)</x:f>
        <x:v>26</x:v>
      </x:c>
      <x:c r="K189" s="1" t="n">
        <x:f>INDEX('평균구간'!$B$2:$B$9,C189)</x:f>
        <x:v>28</x:v>
      </x:c>
      <x:c r="L189" s="1" t="n">
        <x:f>INDEX('평균구간'!$B$2:$B$9,D189)</x:f>
        <x:v>26</x:v>
      </x:c>
      <x:c r="M189" s="1" t="n">
        <x:f>INDEX('평균구간'!$B$2:$B$9,E189)</x:f>
        <x:v>22</x:v>
      </x:c>
      <x:c r="N189" s="1" t="n">
        <x:f>INDEX('평균구간'!$B$2:$B$9,F189)</x:f>
        <x:v>30</x:v>
      </x:c>
      <x:c r="O189" s="1" t="n">
        <x:f>INDEX('평균구간'!$B$2:$B$9,G189)</x:f>
        <x:v>28</x:v>
      </x:c>
      <x:c r="P189" s="1" t="n">
        <x:f>INDEX('평균구간'!$B$2:$B$9,H189)</x:f>
        <x:v>28</x:v>
      </x:c>
      <x:c r="Q189" s="1" t="n">
        <x:f>INDEX('평균구간'!$B$2:$B$9,I189)</x:f>
        <x:v>24</x:v>
      </x:c>
      <x:c r="R189" s="1" t="n">
        <x:f>AVERAGE(J189:Q189)</x:f>
        <x:v>26.5</x:v>
      </x:c>
      <x:c r="S189" s="1"/>
      <x:c r="T189" s="1"/>
      <x:c r="U189" s="1"/>
    </x:row>
    <x:row r="190" ht="23" customHeight="1">
      <x:c r="A190" s="1" t="n">
        <x:v>189</x:v>
      </x:c>
      <x:c r="B190" s="1" t="n">
        <x:v>3</x:v>
      </x:c>
      <x:c r="C190" s="1" t="n">
        <x:v>8</x:v>
      </x:c>
      <x:c r="D190" s="1" t="n">
        <x:v>6</x:v>
      </x:c>
      <x:c r="E190" s="1" t="n">
        <x:v>8</x:v>
      </x:c>
      <x:c r="F190" s="1" t="n">
        <x:v>6</x:v>
      </x:c>
      <x:c r="G190" s="1" t="n">
        <x:v>7</x:v>
      </x:c>
      <x:c r="H190" s="1" t="n">
        <x:v>3</x:v>
      </x:c>
      <x:c r="I190" s="1" t="n">
        <x:v>1</x:v>
      </x:c>
      <x:c r="J190" s="1" t="n">
        <x:f>INDEX('평균구간'!$B$2:$B$9,B190)</x:f>
        <x:v>22</x:v>
      </x:c>
      <x:c r="K190" s="1" t="n">
        <x:f>INDEX('평균구간'!$B$2:$B$9,C190)</x:f>
        <x:v>32</x:v>
      </x:c>
      <x:c r="L190" s="1" t="n">
        <x:f>INDEX('평균구간'!$B$2:$B$9,D190)</x:f>
        <x:v>28</x:v>
      </x:c>
      <x:c r="M190" s="1" t="n">
        <x:f>INDEX('평균구간'!$B$2:$B$9,E190)</x:f>
        <x:v>32</x:v>
      </x:c>
      <x:c r="N190" s="1" t="n">
        <x:f>INDEX('평균구간'!$B$2:$B$9,F190)</x:f>
        <x:v>28</x:v>
      </x:c>
      <x:c r="O190" s="1" t="n">
        <x:f>INDEX('평균구간'!$B$2:$B$9,G190)</x:f>
        <x:v>30</x:v>
      </x:c>
      <x:c r="P190" s="1" t="n">
        <x:f>INDEX('평균구간'!$B$2:$B$9,H190)</x:f>
        <x:v>22</x:v>
      </x:c>
      <x:c r="Q190" s="1" t="n">
        <x:f>INDEX('평균구간'!$B$2:$B$9,I190)</x:f>
        <x:v>18</x:v>
      </x:c>
      <x:c r="R190" s="1" t="n">
        <x:f>AVERAGE(J190:Q190)</x:f>
        <x:v>26.5</x:v>
      </x:c>
      <x:c r="S190" s="1"/>
      <x:c r="T190" s="1"/>
      <x:c r="U190" s="1"/>
    </x:row>
    <x:row r="191" ht="23" customHeight="1">
      <x:c r="A191" s="1" t="n">
        <x:v>190</x:v>
      </x:c>
      <x:c r="B191" s="1" t="n">
        <x:v>6</x:v>
      </x:c>
      <x:c r="C191" s="1" t="n">
        <x:v>3</x:v>
      </x:c>
      <x:c r="D191" s="1" t="n">
        <x:v>8</x:v>
      </x:c>
      <x:c r="E191" s="1" t="n">
        <x:v>5</x:v>
      </x:c>
      <x:c r="F191" s="1" t="n">
        <x:v>8</x:v>
      </x:c>
      <x:c r="G191" s="1" t="n">
        <x:v>4</x:v>
      </x:c>
      <x:c r="H191" s="1" t="n">
        <x:v>5</x:v>
      </x:c>
      <x:c r="I191" s="1" t="n">
        <x:v>5</x:v>
      </x:c>
      <x:c r="J191" s="1" t="n">
        <x:f>INDEX('평균구간'!$B$2:$B$9,B191)</x:f>
        <x:v>28</x:v>
      </x:c>
      <x:c r="K191" s="1" t="n">
        <x:f>INDEX('평균구간'!$B$2:$B$9,C191)</x:f>
        <x:v>22</x:v>
      </x:c>
      <x:c r="L191" s="1" t="n">
        <x:f>INDEX('평균구간'!$B$2:$B$9,D191)</x:f>
        <x:v>32</x:v>
      </x:c>
      <x:c r="M191" s="1" t="n">
        <x:f>INDEX('평균구간'!$B$2:$B$9,E191)</x:f>
        <x:v>26</x:v>
      </x:c>
      <x:c r="N191" s="1" t="n">
        <x:f>INDEX('평균구간'!$B$2:$B$9,F191)</x:f>
        <x:v>32</x:v>
      </x:c>
      <x:c r="O191" s="1" t="n">
        <x:f>INDEX('평균구간'!$B$2:$B$9,G191)</x:f>
        <x:v>24</x:v>
      </x:c>
      <x:c r="P191" s="1" t="n">
        <x:f>INDEX('평균구간'!$B$2:$B$9,H191)</x:f>
        <x:v>26</x:v>
      </x:c>
      <x:c r="Q191" s="1" t="n">
        <x:f>INDEX('평균구간'!$B$2:$B$9,I191)</x:f>
        <x:v>26</x:v>
      </x:c>
      <x:c r="R191" s="1" t="n">
        <x:f>AVERAGE(J191:Q191)</x:f>
        <x:v>27</x:v>
      </x:c>
      <x:c r="S191" s="1"/>
      <x:c r="T191" s="1"/>
      <x:c r="U191" s="1"/>
    </x:row>
    <x:row r="192" ht="23" customHeight="1">
      <x:c r="A192" s="1" t="n">
        <x:v>191</x:v>
      </x:c>
      <x:c r="B192" s="1" t="n">
        <x:v>7</x:v>
      </x:c>
      <x:c r="C192" s="1" t="n">
        <x:v>2</x:v>
      </x:c>
      <x:c r="D192" s="1" t="n">
        <x:v>5</x:v>
      </x:c>
      <x:c r="E192" s="1" t="n">
        <x:v>6</x:v>
      </x:c>
      <x:c r="F192" s="1" t="n">
        <x:v>7</x:v>
      </x:c>
      <x:c r="G192" s="1" t="n">
        <x:v>1</x:v>
      </x:c>
      <x:c r="H192" s="1" t="n">
        <x:v>2</x:v>
      </x:c>
      <x:c r="I192" s="1" t="n">
        <x:v>4</x:v>
      </x:c>
      <x:c r="J192" s="1" t="n">
        <x:f>INDEX('평균구간'!$B$2:$B$9,B192)</x:f>
        <x:v>30</x:v>
      </x:c>
      <x:c r="K192" s="1" t="n">
        <x:f>INDEX('평균구간'!$B$2:$B$9,C192)</x:f>
        <x:v>20</x:v>
      </x:c>
      <x:c r="L192" s="1" t="n">
        <x:f>INDEX('평균구간'!$B$2:$B$9,D192)</x:f>
        <x:v>26</x:v>
      </x:c>
      <x:c r="M192" s="1" t="n">
        <x:f>INDEX('평균구간'!$B$2:$B$9,E192)</x:f>
        <x:v>28</x:v>
      </x:c>
      <x:c r="N192" s="1" t="n">
        <x:f>INDEX('평균구간'!$B$2:$B$9,F192)</x:f>
        <x:v>30</x:v>
      </x:c>
      <x:c r="O192" s="1" t="n">
        <x:f>INDEX('평균구간'!$B$2:$B$9,G192)</x:f>
        <x:v>18</x:v>
      </x:c>
      <x:c r="P192" s="1" t="n">
        <x:f>INDEX('평균구간'!$B$2:$B$9,H192)</x:f>
        <x:v>20</x:v>
      </x:c>
      <x:c r="Q192" s="1" t="n">
        <x:f>INDEX('평균구간'!$B$2:$B$9,I192)</x:f>
        <x:v>24</x:v>
      </x:c>
      <x:c r="R192" s="1" t="n">
        <x:f>AVERAGE(J192:Q192)</x:f>
        <x:v>24.5</x:v>
      </x:c>
      <x:c r="S192" s="1"/>
      <x:c r="T192" s="1"/>
      <x:c r="U192" s="1"/>
    </x:row>
    <x:row r="193" ht="23" customHeight="1">
      <x:c r="A193" s="1" t="n">
        <x:v>192</x:v>
      </x:c>
      <x:c r="B193" s="1" t="n">
        <x:v>6</x:v>
      </x:c>
      <x:c r="C193" s="1" t="n">
        <x:v>7</x:v>
      </x:c>
      <x:c r="D193" s="1" t="n">
        <x:v>8</x:v>
      </x:c>
      <x:c r="E193" s="1" t="n">
        <x:v>5</x:v>
      </x:c>
      <x:c r="F193" s="1" t="n">
        <x:v>5</x:v>
      </x:c>
      <x:c r="G193" s="1" t="n">
        <x:v>3</x:v>
      </x:c>
      <x:c r="H193" s="1" t="n">
        <x:v>4</x:v>
      </x:c>
      <x:c r="I193" s="1" t="n">
        <x:v>6</x:v>
      </x:c>
      <x:c r="J193" s="1" t="n">
        <x:f>INDEX('평균구간'!$B$2:$B$9,B193)</x:f>
        <x:v>28</x:v>
      </x:c>
      <x:c r="K193" s="1" t="n">
        <x:f>INDEX('평균구간'!$B$2:$B$9,C193)</x:f>
        <x:v>30</x:v>
      </x:c>
      <x:c r="L193" s="1" t="n">
        <x:f>INDEX('평균구간'!$B$2:$B$9,D193)</x:f>
        <x:v>32</x:v>
      </x:c>
      <x:c r="M193" s="1" t="n">
        <x:f>INDEX('평균구간'!$B$2:$B$9,E193)</x:f>
        <x:v>26</x:v>
      </x:c>
      <x:c r="N193" s="1" t="n">
        <x:f>INDEX('평균구간'!$B$2:$B$9,F193)</x:f>
        <x:v>26</x:v>
      </x:c>
      <x:c r="O193" s="1" t="n">
        <x:f>INDEX('평균구간'!$B$2:$B$9,G193)</x:f>
        <x:v>22</x:v>
      </x:c>
      <x:c r="P193" s="1" t="n">
        <x:f>INDEX('평균구간'!$B$2:$B$9,H193)</x:f>
        <x:v>24</x:v>
      </x:c>
      <x:c r="Q193" s="1" t="n">
        <x:f>INDEX('평균구간'!$B$2:$B$9,I193)</x:f>
        <x:v>28</x:v>
      </x:c>
      <x:c r="R193" s="1" t="n">
        <x:f>AVERAGE(J193:Q193)</x:f>
        <x:v>27</x:v>
      </x:c>
      <x:c r="S193" s="1"/>
      <x:c r="T193" s="1"/>
      <x:c r="U193" s="1"/>
    </x:row>
    <x:row r="194" ht="23" customHeight="1">
      <x:c r="A194" s="1" t="n">
        <x:v>193</x:v>
      </x:c>
      <x:c r="B194" s="1" t="n">
        <x:v>1</x:v>
      </x:c>
      <x:c r="C194" s="1" t="n">
        <x:v>6</x:v>
      </x:c>
      <x:c r="D194" s="1" t="n">
        <x:v>5</x:v>
      </x:c>
      <x:c r="E194" s="1" t="n">
        <x:v>4</x:v>
      </x:c>
      <x:c r="F194" s="1" t="n">
        <x:v>1</x:v>
      </x:c>
      <x:c r="G194" s="1" t="n">
        <x:v>2</x:v>
      </x:c>
      <x:c r="H194" s="1" t="n">
        <x:v>3</x:v>
      </x:c>
      <x:c r="I194" s="1" t="n">
        <x:v>7</x:v>
      </x:c>
      <x:c r="J194" s="1" t="n">
        <x:f>INDEX('평균구간'!$B$2:$B$9,B194)</x:f>
        <x:v>18</x:v>
      </x:c>
      <x:c r="K194" s="1" t="n">
        <x:f>INDEX('평균구간'!$B$2:$B$9,C194)</x:f>
        <x:v>28</x:v>
      </x:c>
      <x:c r="L194" s="1" t="n">
        <x:f>INDEX('평균구간'!$B$2:$B$9,D194)</x:f>
        <x:v>26</x:v>
      </x:c>
      <x:c r="M194" s="1" t="n">
        <x:f>INDEX('평균구간'!$B$2:$B$9,E194)</x:f>
        <x:v>24</x:v>
      </x:c>
      <x:c r="N194" s="1" t="n">
        <x:f>INDEX('평균구간'!$B$2:$B$9,F194)</x:f>
        <x:v>18</x:v>
      </x:c>
      <x:c r="O194" s="1" t="n">
        <x:f>INDEX('평균구간'!$B$2:$B$9,G194)</x:f>
        <x:v>20</x:v>
      </x:c>
      <x:c r="P194" s="1" t="n">
        <x:f>INDEX('평균구간'!$B$2:$B$9,H194)</x:f>
        <x:v>22</x:v>
      </x:c>
      <x:c r="Q194" s="1" t="n">
        <x:f>INDEX('평균구간'!$B$2:$B$9,I194)</x:f>
        <x:v>30</x:v>
      </x:c>
      <x:c r="R194" s="1" t="n">
        <x:f>AVERAGE(J194:Q194)</x:f>
        <x:v>23.25</x:v>
      </x:c>
      <x:c r="S194" s="1"/>
      <x:c r="T194" s="1"/>
      <x:c r="U194" s="1"/>
    </x:row>
    <x:row r="195" ht="23" customHeight="1">
      <x:c r="A195" s="1" t="n">
        <x:v>194</x:v>
      </x:c>
      <x:c r="B195" s="1" t="n">
        <x:v>2</x:v>
      </x:c>
      <x:c r="C195" s="1" t="n">
        <x:v>7</x:v>
      </x:c>
      <x:c r="D195" s="1" t="n">
        <x:v>3</x:v>
      </x:c>
      <x:c r="E195" s="1" t="n">
        <x:v>1</x:v>
      </x:c>
      <x:c r="F195" s="1" t="n">
        <x:v>2</x:v>
      </x:c>
      <x:c r="G195" s="1" t="n">
        <x:v>4</x:v>
      </x:c>
      <x:c r="H195" s="1" t="n">
        <x:v>8</x:v>
      </x:c>
      <x:c r="I195" s="1" t="n">
        <x:v>8</x:v>
      </x:c>
      <x:c r="J195" s="1" t="n">
        <x:f>INDEX('평균구간'!$B$2:$B$9,B195)</x:f>
        <x:v>20</x:v>
      </x:c>
      <x:c r="K195" s="1" t="n">
        <x:f>INDEX('평균구간'!$B$2:$B$9,C195)</x:f>
        <x:v>30</x:v>
      </x:c>
      <x:c r="L195" s="1" t="n">
        <x:f>INDEX('평균구간'!$B$2:$B$9,D195)</x:f>
        <x:v>22</x:v>
      </x:c>
      <x:c r="M195" s="1" t="n">
        <x:f>INDEX('평균구간'!$B$2:$B$9,E195)</x:f>
        <x:v>18</x:v>
      </x:c>
      <x:c r="N195" s="1" t="n">
        <x:f>INDEX('평균구간'!$B$2:$B$9,F195)</x:f>
        <x:v>20</x:v>
      </x:c>
      <x:c r="O195" s="1" t="n">
        <x:f>INDEX('평균구간'!$B$2:$B$9,G195)</x:f>
        <x:v>24</x:v>
      </x:c>
      <x:c r="P195" s="1" t="n">
        <x:f>INDEX('평균구간'!$B$2:$B$9,H195)</x:f>
        <x:v>32</x:v>
      </x:c>
      <x:c r="Q195" s="1" t="n">
        <x:f>INDEX('평균구간'!$B$2:$B$9,I195)</x:f>
        <x:v>32</x:v>
      </x:c>
      <x:c r="R195" s="1" t="n">
        <x:f>AVERAGE(J195:Q195)</x:f>
        <x:v>24.75</x:v>
      </x:c>
      <x:c r="S195" s="1"/>
      <x:c r="T195" s="1"/>
      <x:c r="U195" s="1"/>
    </x:row>
    <x:row r="196" ht="23" customHeight="1">
      <x:c r="A196" s="1" t="n">
        <x:v>195</x:v>
      </x:c>
      <x:c r="B196" s="1" t="n">
        <x:v>8</x:v>
      </x:c>
      <x:c r="C196" s="1" t="n">
        <x:v>6</x:v>
      </x:c>
      <x:c r="D196" s="1" t="n">
        <x:v>8</x:v>
      </x:c>
      <x:c r="E196" s="1" t="n">
        <x:v>5</x:v>
      </x:c>
      <x:c r="F196" s="1" t="n">
        <x:v>2</x:v>
      </x:c>
      <x:c r="G196" s="1" t="n">
        <x:v>8</x:v>
      </x:c>
      <x:c r="H196" s="1" t="n">
        <x:v>7</x:v>
      </x:c>
      <x:c r="I196" s="1" t="n">
        <x:v>5</x:v>
      </x:c>
      <x:c r="J196" s="1" t="n">
        <x:f>INDEX('평균구간'!$B$2:$B$9,B196)</x:f>
        <x:v>32</x:v>
      </x:c>
      <x:c r="K196" s="1" t="n">
        <x:f>INDEX('평균구간'!$B$2:$B$9,C196)</x:f>
        <x:v>28</x:v>
      </x:c>
      <x:c r="L196" s="1" t="n">
        <x:f>INDEX('평균구간'!$B$2:$B$9,D196)</x:f>
        <x:v>32</x:v>
      </x:c>
      <x:c r="M196" s="1" t="n">
        <x:f>INDEX('평균구간'!$B$2:$B$9,E196)</x:f>
        <x:v>26</x:v>
      </x:c>
      <x:c r="N196" s="1" t="n">
        <x:f>INDEX('평균구간'!$B$2:$B$9,F196)</x:f>
        <x:v>20</x:v>
      </x:c>
      <x:c r="O196" s="1" t="n">
        <x:f>INDEX('평균구간'!$B$2:$B$9,G196)</x:f>
        <x:v>32</x:v>
      </x:c>
      <x:c r="P196" s="1" t="n">
        <x:f>INDEX('평균구간'!$B$2:$B$9,H196)</x:f>
        <x:v>30</x:v>
      </x:c>
      <x:c r="Q196" s="1" t="n">
        <x:f>INDEX('평균구간'!$B$2:$B$9,I196)</x:f>
        <x:v>26</x:v>
      </x:c>
      <x:c r="R196" s="1" t="n">
        <x:f>AVERAGE(J196:Q196)</x:f>
        <x:v>28.25</x:v>
      </x:c>
      <x:c r="S196" s="1"/>
      <x:c r="T196" s="1"/>
      <x:c r="U196" s="1"/>
    </x:row>
    <x:row r="197" ht="23" customHeight="1">
      <x:c r="A197" s="1" t="n">
        <x:v>196</x:v>
      </x:c>
      <x:c r="B197" s="1" t="n">
        <x:v>5</x:v>
      </x:c>
      <x:c r="C197" s="1" t="n">
        <x:v>5</x:v>
      </x:c>
      <x:c r="D197" s="1" t="n">
        <x:v>8</x:v>
      </x:c>
      <x:c r="E197" s="1" t="n">
        <x:v>7</x:v>
      </x:c>
      <x:c r="F197" s="1" t="n">
        <x:v>3</x:v>
      </x:c>
      <x:c r="G197" s="1" t="n">
        <x:v>2</x:v>
      </x:c>
      <x:c r="H197" s="1" t="n">
        <x:v>6</x:v>
      </x:c>
      <x:c r="I197" s="1" t="n">
        <x:v>7</x:v>
      </x:c>
      <x:c r="J197" s="1" t="n">
        <x:f>INDEX('평균구간'!$B$2:$B$9,B197)</x:f>
        <x:v>26</x:v>
      </x:c>
      <x:c r="K197" s="1" t="n">
        <x:f>INDEX('평균구간'!$B$2:$B$9,C197)</x:f>
        <x:v>26</x:v>
      </x:c>
      <x:c r="L197" s="1" t="n">
        <x:f>INDEX('평균구간'!$B$2:$B$9,D197)</x:f>
        <x:v>32</x:v>
      </x:c>
      <x:c r="M197" s="1" t="n">
        <x:f>INDEX('평균구간'!$B$2:$B$9,E197)</x:f>
        <x:v>30</x:v>
      </x:c>
      <x:c r="N197" s="1" t="n">
        <x:f>INDEX('평균구간'!$B$2:$B$9,F197)</x:f>
        <x:v>22</x:v>
      </x:c>
      <x:c r="O197" s="1" t="n">
        <x:f>INDEX('평균구간'!$B$2:$B$9,G197)</x:f>
        <x:v>20</x:v>
      </x:c>
      <x:c r="P197" s="1" t="n">
        <x:f>INDEX('평균구간'!$B$2:$B$9,H197)</x:f>
        <x:v>28</x:v>
      </x:c>
      <x:c r="Q197" s="1" t="n">
        <x:f>INDEX('평균구간'!$B$2:$B$9,I197)</x:f>
        <x:v>30</x:v>
      </x:c>
      <x:c r="R197" s="1" t="n">
        <x:f>AVERAGE(J197:Q197)</x:f>
        <x:v>26.75</x:v>
      </x:c>
      <x:c r="S197" s="1"/>
      <x:c r="T197" s="1"/>
      <x:c r="U197" s="1"/>
    </x:row>
    <x:row r="198" ht="23" customHeight="1">
      <x:c r="A198" s="1" t="n">
        <x:v>197</x:v>
      </x:c>
      <x:c r="B198" s="1" t="n">
        <x:v>1</x:v>
      </x:c>
      <x:c r="C198" s="1" t="n">
        <x:v>6</x:v>
      </x:c>
      <x:c r="D198" s="1" t="n">
        <x:v>8</x:v>
      </x:c>
      <x:c r="E198" s="1" t="n">
        <x:v>2</x:v>
      </x:c>
      <x:c r="F198" s="1" t="n">
        <x:v>7</x:v>
      </x:c>
      <x:c r="G198" s="1" t="n">
        <x:v>4</x:v>
      </x:c>
      <x:c r="H198" s="1" t="n">
        <x:v>5</x:v>
      </x:c>
      <x:c r="I198" s="1" t="n">
        <x:v>3</x:v>
      </x:c>
      <x:c r="J198" s="1" t="n">
        <x:f>INDEX('평균구간'!$B$2:$B$9,B198)</x:f>
        <x:v>18</x:v>
      </x:c>
      <x:c r="K198" s="1" t="n">
        <x:f>INDEX('평균구간'!$B$2:$B$9,C198)</x:f>
        <x:v>28</x:v>
      </x:c>
      <x:c r="L198" s="1" t="n">
        <x:f>INDEX('평균구간'!$B$2:$B$9,D198)</x:f>
        <x:v>32</x:v>
      </x:c>
      <x:c r="M198" s="1" t="n">
        <x:f>INDEX('평균구간'!$B$2:$B$9,E198)</x:f>
        <x:v>20</x:v>
      </x:c>
      <x:c r="N198" s="1" t="n">
        <x:f>INDEX('평균구간'!$B$2:$B$9,F198)</x:f>
        <x:v>30</x:v>
      </x:c>
      <x:c r="O198" s="1" t="n">
        <x:f>INDEX('평균구간'!$B$2:$B$9,G198)</x:f>
        <x:v>24</x:v>
      </x:c>
      <x:c r="P198" s="1" t="n">
        <x:f>INDEX('평균구간'!$B$2:$B$9,H198)</x:f>
        <x:v>26</x:v>
      </x:c>
      <x:c r="Q198" s="1" t="n">
        <x:f>INDEX('평균구간'!$B$2:$B$9,I198)</x:f>
        <x:v>22</x:v>
      </x:c>
      <x:c r="R198" s="1" t="n">
        <x:f>AVERAGE(J198:Q198)</x:f>
        <x:v>25</x:v>
      </x:c>
      <x:c r="S198" s="1"/>
      <x:c r="T198" s="1"/>
      <x:c r="U198" s="1"/>
    </x:row>
    <x:row r="199" ht="23" customHeight="1">
      <x:c r="A199" s="1" t="n">
        <x:v>198</x:v>
      </x:c>
      <x:c r="B199" s="1" t="n">
        <x:v>4</x:v>
      </x:c>
      <x:c r="C199" s="1" t="n">
        <x:v>1</x:v>
      </x:c>
      <x:c r="D199" s="1" t="n">
        <x:v>7</x:v>
      </x:c>
      <x:c r="E199" s="1" t="n">
        <x:v>8</x:v>
      </x:c>
      <x:c r="F199" s="1" t="n">
        <x:v>7</x:v>
      </x:c>
      <x:c r="G199" s="1" t="n">
        <x:v>8</x:v>
      </x:c>
      <x:c r="H199" s="1" t="n">
        <x:v>2</x:v>
      </x:c>
      <x:c r="I199" s="1" t="n">
        <x:v>4</x:v>
      </x:c>
      <x:c r="J199" s="1" t="n">
        <x:f>INDEX('평균구간'!$B$2:$B$9,B199)</x:f>
        <x:v>24</x:v>
      </x:c>
      <x:c r="K199" s="1" t="n">
        <x:f>INDEX('평균구간'!$B$2:$B$9,C199)</x:f>
        <x:v>18</x:v>
      </x:c>
      <x:c r="L199" s="1" t="n">
        <x:f>INDEX('평균구간'!$B$2:$B$9,D199)</x:f>
        <x:v>30</x:v>
      </x:c>
      <x:c r="M199" s="1" t="n">
        <x:f>INDEX('평균구간'!$B$2:$B$9,E199)</x:f>
        <x:v>32</x:v>
      </x:c>
      <x:c r="N199" s="1" t="n">
        <x:f>INDEX('평균구간'!$B$2:$B$9,F199)</x:f>
        <x:v>30</x:v>
      </x:c>
      <x:c r="O199" s="1" t="n">
        <x:f>INDEX('평균구간'!$B$2:$B$9,G199)</x:f>
        <x:v>32</x:v>
      </x:c>
      <x:c r="P199" s="1" t="n">
        <x:f>INDEX('평균구간'!$B$2:$B$9,H199)</x:f>
        <x:v>20</x:v>
      </x:c>
      <x:c r="Q199" s="1" t="n">
        <x:f>INDEX('평균구간'!$B$2:$B$9,I199)</x:f>
        <x:v>24</x:v>
      </x:c>
      <x:c r="R199" s="1" t="n">
        <x:f>AVERAGE(J199:Q199)</x:f>
        <x:v>26.25</x:v>
      </x:c>
      <x:c r="S199" s="1"/>
      <x:c r="T199" s="1"/>
      <x:c r="U199" s="1"/>
    </x:row>
    <x:row r="200" ht="23" customHeight="1">
      <x:c r="A200" s="1" t="n">
        <x:v>199</x:v>
      </x:c>
      <x:c r="B200" s="1" t="n">
        <x:v>4</x:v>
      </x:c>
      <x:c r="C200" s="1" t="n">
        <x:v>4</x:v>
      </x:c>
      <x:c r="D200" s="1" t="n">
        <x:v>4</x:v>
      </x:c>
      <x:c r="E200" s="1" t="n">
        <x:v>8</x:v>
      </x:c>
      <x:c r="F200" s="1" t="n">
        <x:v>6</x:v>
      </x:c>
      <x:c r="G200" s="1" t="n">
        <x:v>7</x:v>
      </x:c>
      <x:c r="H200" s="1" t="n">
        <x:v>1</x:v>
      </x:c>
      <x:c r="I200" s="1" t="n">
        <x:v>6</x:v>
      </x:c>
      <x:c r="J200" s="1" t="n">
        <x:f>INDEX('평균구간'!$B$2:$B$9,B200)</x:f>
        <x:v>24</x:v>
      </x:c>
      <x:c r="K200" s="1" t="n">
        <x:f>INDEX('평균구간'!$B$2:$B$9,C200)</x:f>
        <x:v>24</x:v>
      </x:c>
      <x:c r="L200" s="1" t="n">
        <x:f>INDEX('평균구간'!$B$2:$B$9,D200)</x:f>
        <x:v>24</x:v>
      </x:c>
      <x:c r="M200" s="1" t="n">
        <x:f>INDEX('평균구간'!$B$2:$B$9,E200)</x:f>
        <x:v>32</x:v>
      </x:c>
      <x:c r="N200" s="1" t="n">
        <x:f>INDEX('평균구간'!$B$2:$B$9,F200)</x:f>
        <x:v>28</x:v>
      </x:c>
      <x:c r="O200" s="1" t="n">
        <x:f>INDEX('평균구간'!$B$2:$B$9,G200)</x:f>
        <x:v>30</x:v>
      </x:c>
      <x:c r="P200" s="1" t="n">
        <x:f>INDEX('평균구간'!$B$2:$B$9,H200)</x:f>
        <x:v>18</x:v>
      </x:c>
      <x:c r="Q200" s="1" t="n">
        <x:f>INDEX('평균구간'!$B$2:$B$9,I200)</x:f>
        <x:v>28</x:v>
      </x:c>
      <x:c r="R200" s="1" t="n">
        <x:f>AVERAGE(J200:Q200)</x:f>
        <x:v>26</x:v>
      </x:c>
      <x:c r="S200" s="1"/>
      <x:c r="T200" s="1"/>
      <x:c r="U200" s="1"/>
    </x:row>
    <x:row r="201" ht="23" customHeight="1">
      <x:c r="A201" s="1" t="n">
        <x:v>200</x:v>
      </x:c>
      <x:c r="B201" s="1" t="n">
        <x:v>8</x:v>
      </x:c>
      <x:c r="C201" s="1" t="n">
        <x:v>6</x:v>
      </x:c>
      <x:c r="D201" s="1" t="n">
        <x:v>4</x:v>
      </x:c>
      <x:c r="E201" s="1" t="n">
        <x:v>6</x:v>
      </x:c>
      <x:c r="F201" s="1" t="n">
        <x:v>6</x:v>
      </x:c>
      <x:c r="G201" s="1" t="n">
        <x:v>3</x:v>
      </x:c>
      <x:c r="H201" s="1" t="n">
        <x:v>7</x:v>
      </x:c>
      <x:c r="I201" s="1" t="n">
        <x:v>8</x:v>
      </x:c>
      <x:c r="J201" s="1" t="n">
        <x:f>INDEX('평균구간'!$B$2:$B$9,B201)</x:f>
        <x:v>32</x:v>
      </x:c>
      <x:c r="K201" s="1" t="n">
        <x:f>INDEX('평균구간'!$B$2:$B$9,C201)</x:f>
        <x:v>28</x:v>
      </x:c>
      <x:c r="L201" s="1" t="n">
        <x:f>INDEX('평균구간'!$B$2:$B$9,D201)</x:f>
        <x:v>24</x:v>
      </x:c>
      <x:c r="M201" s="1" t="n">
        <x:f>INDEX('평균구간'!$B$2:$B$9,E201)</x:f>
        <x:v>28</x:v>
      </x:c>
      <x:c r="N201" s="1" t="n">
        <x:f>INDEX('평균구간'!$B$2:$B$9,F201)</x:f>
        <x:v>28</x:v>
      </x:c>
      <x:c r="O201" s="1" t="n">
        <x:f>INDEX('평균구간'!$B$2:$B$9,G201)</x:f>
        <x:v>22</x:v>
      </x:c>
      <x:c r="P201" s="1" t="n">
        <x:f>INDEX('평균구간'!$B$2:$B$9,H201)</x:f>
        <x:v>30</x:v>
      </x:c>
      <x:c r="Q201" s="1" t="n">
        <x:f>INDEX('평균구간'!$B$2:$B$9,I201)</x:f>
        <x:v>32</x:v>
      </x:c>
      <x:c r="R201" s="1" t="n">
        <x:f>AVERAGE(J201:Q201)</x:f>
        <x:v>28</x:v>
      </x:c>
      <x:c r="S201" s="1"/>
      <x:c r="T201" s="1"/>
      <x:c r="U201" s="1"/>
    </x:row>
    <x:row r="202" ht="23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30" hidden="0" customWidth="1"/>
    <x:col min="18" max="18" width="16" hidden="0" customWidth="1"/>
    <x:col min="19" max="19" width="16" hidden="0" customWidth="1"/>
  </x:cols>
  <x:sheetData>
    <x:row r="1" ht="28" customHeight="1">
      <x:c r="A1" s="3" t="str">
        <x:v>반복</x:v>
      </x:c>
      <x:c r="B1" s="3" t="str">
        <x:v>관측1</x:v>
      </x:c>
      <x:c r="C1" s="3" t="str">
        <x:v>관측2</x:v>
      </x:c>
      <x:c r="D1" s="3" t="str">
        <x:v>관측3</x:v>
      </x:c>
      <x:c r="E1" s="3" t="str">
        <x:v>관측4</x:v>
      </x:c>
      <x:c r="F1" s="3" t="str">
        <x:v>관측5</x:v>
      </x:c>
      <x:c r="G1" s="3" t="str">
        <x:v>관측6</x:v>
      </x:c>
      <x:c r="H1" s="3" t="str">
        <x:v>관측7</x:v>
      </x:c>
      <x:c r="I1" s="3" t="str">
        <x:v>관측8</x:v>
      </x:c>
      <x:c r="J1" s="3" t="str">
        <x:v>평균</x:v>
      </x:c>
      <x:c r="K1" s="3" t="str">
        <x:v>표준편차</x:v>
      </x:c>
      <x:c r="L1" s="3" t="str">
        <x:v>오차한계</x:v>
      </x:c>
      <x:c r="M1" s="3" t="str">
        <x:v>하한</x:v>
      </x:c>
      <x:c r="N1" s="3" t="str">
        <x:v>상한</x:v>
      </x:c>
      <x:c r="O1" s="3" t="str">
        <x:v>포함(1/0)</x:v>
      </x:c>
      <x:c r="P1" s="1"/>
      <x:c r="Q1" s="1"/>
      <x:c r="R1" s="1"/>
      <x:c r="S1" s="1"/>
    </x:row>
    <x:row r="2" ht="23" customHeight="1">
      <x:c r="A2" s="1" t="n">
        <x:v>1</x:v>
      </x:c>
      <x:c r="B2" s="5" t="n">
        <x:f>_xlfn.NORM.INV('고정난수'!B2,$R$7,$R$8)</x:f>
        <x:v>22.460499207890187</x:v>
      </x:c>
      <x:c r="C2" s="5" t="n">
        <x:f>_xlfn.NORM.INV('고정난수'!C2,$R$7,$R$8)</x:f>
        <x:v>28.593002226079513</x:v>
      </x:c>
      <x:c r="D2" s="5" t="n">
        <x:f>_xlfn.NORM.INV('고정난수'!D2,$R$7,$R$8)</x:f>
        <x:v>23.41539151522562</x:v>
      </x:c>
      <x:c r="E2" s="5" t="n">
        <x:f>_xlfn.NORM.INV('고정난수'!E2,$R$7,$R$8)</x:f>
        <x:v>25.156923420650184</x:v>
      </x:c>
      <x:c r="F2" s="5" t="n">
        <x:f>_xlfn.NORM.INV('고정난수'!F2,$R$7,$R$8)</x:f>
        <x:v>20.945962100665845</x:v>
      </x:c>
      <x:c r="G2" s="5" t="n">
        <x:f>_xlfn.NORM.INV('고정난수'!G2,$R$7,$R$8)</x:f>
        <x:v>24.697066790173626</x:v>
      </x:c>
      <x:c r="H2" s="5" t="n">
        <x:f>_xlfn.NORM.INV('고정난수'!H2,$R$7,$R$8)</x:f>
        <x:v>26.67675668056591</x:v>
      </x:c>
      <x:c r="I2" s="5" t="n">
        <x:f>_xlfn.NORM.INV('고정난수'!I2,$R$7,$R$8)</x:f>
        <x:v>18.811101811831286</x:v>
      </x:c>
      <x:c r="J2" s="5" t="n">
        <x:f>AVERAGE(B2:I2)</x:f>
        <x:v>23.844587969135276</x:v>
      </x:c>
      <x:c r="K2" s="5" t="n">
        <x:f>_xlfn.STDEV.S(B2:I2)</x:f>
        <x:v>3.1363192293643545</x:v>
      </x:c>
      <x:c r="L2" s="5" t="n">
        <x:f>_xlfn.CONFIDENCE.T($R$9,K2,8)</x:f>
        <x:v>2.6220284753419763</x:v>
      </x:c>
      <x:c r="M2" s="5" t="n">
        <x:f>J2-L2</x:f>
        <x:v>21.222559493793298</x:v>
      </x:c>
      <x:c r="N2" s="5" t="n">
        <x:f>J2+L2</x:f>
        <x:v>26.466616444477253</x:v>
      </x:c>
      <x:c r="O2" s="6" t="n">
        <x:f>IF(AND(M2&lt;=$R$7,N2&gt;=$R$7),1,0)</x:f>
        <x:v>1</x:v>
      </x:c>
      <x:c r="P2" s="1"/>
      <x:c r="Q2" s="1" t="str">
        <x:v>포함 개수</x:v>
      </x:c>
      <x:c r="R2" s="1" t="n">
        <x:f>SUM(O2:O101)</x:f>
        <x:v>93</x:v>
      </x:c>
      <x:c r="S2" s="1"/>
    </x:row>
    <x:row r="3" ht="23" customHeight="1">
      <x:c r="A3" s="1" t="n">
        <x:v>2</x:v>
      </x:c>
      <x:c r="B3" s="5" t="n">
        <x:f>_xlfn.NORM.INV('고정난수'!B3,$R$7,$R$8)</x:f>
        <x:v>28.822635921805468</x:v>
      </x:c>
      <x:c r="C3" s="5" t="n">
        <x:f>_xlfn.NORM.INV('고정난수'!C3,$R$7,$R$8)</x:f>
        <x:v>30.694321088314986</x:v>
      </x:c>
      <x:c r="D3" s="5" t="n">
        <x:f>_xlfn.NORM.INV('고정난수'!D3,$R$7,$R$8)</x:f>
        <x:v>28.596436072001442</x:v>
      </x:c>
      <x:c r="E3" s="5" t="n">
        <x:f>_xlfn.NORM.INV('고정난수'!E3,$R$7,$R$8)</x:f>
        <x:v>26.096826009617306</x:v>
      </x:c>
      <x:c r="F3" s="5" t="n">
        <x:f>_xlfn.NORM.INV('고정난수'!F3,$R$7,$R$8)</x:f>
        <x:v>21.94403896718988</x:v>
      </x:c>
      <x:c r="G3" s="5" t="n">
        <x:f>_xlfn.NORM.INV('고정난수'!G3,$R$7,$R$8)</x:f>
        <x:v>17.94385919993004</x:v>
      </x:c>
      <x:c r="H3" s="5" t="n">
        <x:f>_xlfn.NORM.INV('고정난수'!H3,$R$7,$R$8)</x:f>
        <x:v>25.796232337547796</x:v>
      </x:c>
      <x:c r="I3" s="5" t="n">
        <x:f>_xlfn.NORM.INV('고정난수'!I3,$R$7,$R$8)</x:f>
        <x:v>20.473611290898234</x:v>
      </x:c>
      <x:c r="J3" s="5" t="n">
        <x:f>AVERAGE(B3:I3)</x:f>
        <x:v>25.04599511091314</x:v>
      </x:c>
      <x:c r="K3" s="5" t="n">
        <x:f>_xlfn.STDEV.S(B3:I3)</x:f>
        <x:v>4.494576014753081</x:v>
      </x:c>
      <x:c r="L3" s="5" t="n">
        <x:f>_xlfn.CONFIDENCE.T($R$9,K3,8)</x:f>
        <x:v>3.7575595573732823</x:v>
      </x:c>
      <x:c r="M3" s="5" t="n">
        <x:f>J3-L3</x:f>
        <x:v>21.288435553539856</x:v>
      </x:c>
      <x:c r="N3" s="5" t="n">
        <x:f>J3+L3</x:f>
        <x:v>28.803554668286424</x:v>
      </x:c>
      <x:c r="O3" s="6" t="n">
        <x:f>IF(AND(M3&lt;=$R$7,N3&gt;=$R$7),1,0)</x:f>
        <x:v>1</x:v>
      </x:c>
      <x:c r="P3" s="1"/>
      <x:c r="Q3" s="1" t="str">
        <x:v>반복 횟수</x:v>
      </x:c>
      <x:c r="R3" s="1" t="n">
        <x:v>100</x:v>
      </x:c>
      <x:c r="S3" s="1"/>
    </x:row>
    <x:row r="4" ht="23" customHeight="1">
      <x:c r="A4" s="1" t="n">
        <x:v>3</x:v>
      </x:c>
      <x:c r="B4" s="5" t="n">
        <x:f>_xlfn.NORM.INV('고정난수'!B4,$R$7,$R$8)</x:f>
        <x:v>33.76385503689838</x:v>
      </x:c>
      <x:c r="C4" s="5" t="n">
        <x:f>_xlfn.NORM.INV('고정난수'!C4,$R$7,$R$8)</x:f>
        <x:v>30.706029924266556</x:v>
      </x:c>
      <x:c r="D4" s="5" t="n">
        <x:f>_xlfn.NORM.INV('고정난수'!D4,$R$7,$R$8)</x:f>
        <x:v>23.203041215229625</x:v>
      </x:c>
      <x:c r="E4" s="5" t="n">
        <x:f>_xlfn.NORM.INV('고정난수'!E4,$R$7,$R$8)</x:f>
        <x:v>26.445681234434193</x:v>
      </x:c>
      <x:c r="F4" s="5" t="n">
        <x:f>_xlfn.NORM.INV('고정난수'!F4,$R$7,$R$8)</x:f>
        <x:v>18.761009322908457</x:v>
      </x:c>
      <x:c r="G4" s="5" t="n">
        <x:f>_xlfn.NORM.INV('고정난수'!G4,$R$7,$R$8)</x:f>
        <x:v>24.03474731706451</x:v>
      </x:c>
      <x:c r="H4" s="5" t="n">
        <x:f>_xlfn.NORM.INV('고정난수'!H4,$R$7,$R$8)</x:f>
        <x:v>26.695665614187988</x:v>
      </x:c>
      <x:c r="I4" s="5" t="n">
        <x:f>_xlfn.NORM.INV('고정난수'!I4,$R$7,$R$8)</x:f>
        <x:v>24.86548479088402</x:v>
      </x:c>
      <x:c r="J4" s="5" t="n">
        <x:f>AVERAGE(B4:I4)</x:f>
        <x:v>26.059439306984213</x:v>
      </x:c>
      <x:c r="K4" s="5" t="n">
        <x:f>_xlfn.STDEV.S(B4:I4)</x:f>
        <x:v>4.605180129501062</x:v>
      </x:c>
      <x:c r="L4" s="5" t="n">
        <x:f>_xlfn.CONFIDENCE.T($R$9,K4,8)</x:f>
        <x:v>3.8500269107102625</x:v>
      </x:c>
      <x:c r="M4" s="5" t="n">
        <x:f>J4-L4</x:f>
        <x:v>22.20941239627395</x:v>
      </x:c>
      <x:c r="N4" s="5" t="n">
        <x:f>J4+L4</x:f>
        <x:v>29.909466217694476</x:v>
      </x:c>
      <x:c r="O4" s="6" t="n">
        <x:f>IF(AND(M4&lt;=$R$7,N4&gt;=$R$7),1,0)</x:f>
        <x:v>1</x:v>
      </x:c>
      <x:c r="P4" s="1"/>
      <x:c r="Q4" s="1"/>
      <x:c r="R4" s="1"/>
      <x:c r="S4" s="1"/>
    </x:row>
    <x:row r="5" ht="23" customHeight="1">
      <x:c r="A5" s="1" t="n">
        <x:v>4</x:v>
      </x:c>
      <x:c r="B5" s="5" t="n">
        <x:f>_xlfn.NORM.INV('고정난수'!B5,$R$7,$R$8)</x:f>
        <x:v>25.46319820739055</x:v>
      </x:c>
      <x:c r="C5" s="5" t="n">
        <x:f>_xlfn.NORM.INV('고정난수'!C5,$R$7,$R$8)</x:f>
        <x:v>24.434701583384953</x:v>
      </x:c>
      <x:c r="D5" s="5" t="n">
        <x:f>_xlfn.NORM.INV('고정난수'!D5,$R$7,$R$8)</x:f>
        <x:v>23.571023123498588</x:v>
      </x:c>
      <x:c r="E5" s="5" t="n">
        <x:f>_xlfn.NORM.INV('고정난수'!E5,$R$7,$R$8)</x:f>
        <x:v>26.90834007553751</x:v>
      </x:c>
      <x:c r="F5" s="5" t="n">
        <x:f>_xlfn.NORM.INV('고정난수'!F5,$R$7,$R$8)</x:f>
        <x:v>23.31193610934219</x:v>
      </x:c>
      <x:c r="G5" s="5" t="n">
        <x:f>_xlfn.NORM.INV('고정난수'!G5,$R$7,$R$8)</x:f>
        <x:v>25.62423404368823</x:v>
      </x:c>
      <x:c r="H5" s="5" t="n">
        <x:f>_xlfn.NORM.INV('고정난수'!H5,$R$7,$R$8)</x:f>
        <x:v>21.655250601882813</x:v>
      </x:c>
      <x:c r="I5" s="5" t="n">
        <x:f>_xlfn.NORM.INV('고정난수'!I5,$R$7,$R$8)</x:f>
        <x:v>16.44733143497305</x:v>
      </x:c>
      <x:c r="J5" s="5" t="n">
        <x:f>AVERAGE(B5:I5)</x:f>
        <x:v>23.427001897462237</x:v>
      </x:c>
      <x:c r="K5" s="5" t="n">
        <x:f>_xlfn.STDEV.S(B5:I5)</x:f>
        <x:v>3.251329032687662</x:v>
      </x:c>
      <x:c r="L5" s="5" t="n">
        <x:f>_xlfn.CONFIDENCE.T($R$9,K5,8)</x:f>
        <x:v>2.718179076477789</x:v>
      </x:c>
      <x:c r="M5" s="5" t="n">
        <x:f>J5-L5</x:f>
        <x:v>20.708822820984448</x:v>
      </x:c>
      <x:c r="N5" s="5" t="n">
        <x:f>J5+L5</x:f>
        <x:v>26.145180973940025</x:v>
      </x:c>
      <x:c r="O5" s="6" t="n">
        <x:f>IF(AND(M5&lt;=$R$7,N5&gt;=$R$7),1,0)</x:f>
        <x:v>1</x:v>
      </x:c>
      <x:c r="P5" s="1"/>
      <x:c r="Q5" s="1"/>
      <x:c r="R5" s="1"/>
      <x:c r="S5" s="1"/>
    </x:row>
    <x:row r="6" ht="23" customHeight="1">
      <x:c r="A6" s="1" t="n">
        <x:v>5</x:v>
      </x:c>
      <x:c r="B6" s="5" t="n">
        <x:f>_xlfn.NORM.INV('고정난수'!B6,$R$7,$R$8)</x:f>
        <x:v>17.810003362962874</x:v>
      </x:c>
      <x:c r="C6" s="5" t="n">
        <x:f>_xlfn.NORM.INV('고정난수'!C6,$R$7,$R$8)</x:f>
        <x:v>23.436159055203596</x:v>
      </x:c>
      <x:c r="D6" s="5" t="n">
        <x:f>_xlfn.NORM.INV('고정난수'!D6,$R$7,$R$8)</x:f>
        <x:v>19.018041755007886</x:v>
      </x:c>
      <x:c r="E6" s="5" t="n">
        <x:f>_xlfn.NORM.INV('고정난수'!E6,$R$7,$R$8)</x:f>
        <x:v>21.448789052308893</x:v>
      </x:c>
      <x:c r="F6" s="5" t="n">
        <x:f>_xlfn.NORM.INV('고정난수'!F6,$R$7,$R$8)</x:f>
        <x:v>27.012755749462116</x:v>
      </x:c>
      <x:c r="G6" s="5" t="n">
        <x:f>_xlfn.NORM.INV('고정난수'!G6,$R$7,$R$8)</x:f>
        <x:v>31.302715658960185</x:v>
      </x:c>
      <x:c r="H6" s="5" t="n">
        <x:f>_xlfn.NORM.INV('고정난수'!H6,$R$7,$R$8)</x:f>
        <x:v>19.33441603629787</x:v>
      </x:c>
      <x:c r="I6" s="5" t="n">
        <x:f>_xlfn.NORM.INV('고정난수'!I6,$R$7,$R$8)</x:f>
        <x:v>25.662284329892813</x:v>
      </x:c>
      <x:c r="J6" s="5" t="n">
        <x:f>AVERAGE(B6:I6)</x:f>
        <x:v>23.12814562501203</x:v>
      </x:c>
      <x:c r="K6" s="5" t="n">
        <x:f>_xlfn.STDEV.S(B6:I6)</x:f>
        <x:v>4.641716676585435</x:v>
      </x:c>
      <x:c r="L6" s="5" t="n">
        <x:f>_xlfn.CONFIDENCE.T($R$9,K6,8)</x:f>
        <x:v>3.880572228275182</x:v>
      </x:c>
      <x:c r="M6" s="5" t="n">
        <x:f>J6-L6</x:f>
        <x:v>19.24757339673685</x:v>
      </x:c>
      <x:c r="N6" s="5" t="n">
        <x:f>J6+L6</x:f>
        <x:v>27.008717853287212</x:v>
      </x:c>
      <x:c r="O6" s="6" t="n">
        <x:f>IF(AND(M6&lt;=$R$7,N6&gt;=$R$7),1,0)</x:f>
        <x:v>1</x:v>
      </x:c>
      <x:c r="P6" s="1"/>
      <x:c r="Q6" s="1"/>
      <x:c r="R6" s="1"/>
      <x:c r="S6" s="1"/>
    </x:row>
    <x:row r="7" ht="23" customHeight="1">
      <x:c r="A7" s="1" t="n">
        <x:v>6</x:v>
      </x:c>
      <x:c r="B7" s="5" t="n">
        <x:f>_xlfn.NORM.INV('고정난수'!B7,$R$7,$R$8)</x:f>
        <x:v>20.798237521598065</x:v>
      </x:c>
      <x:c r="C7" s="5" t="n">
        <x:f>_xlfn.NORM.INV('고정난수'!C7,$R$7,$R$8)</x:f>
        <x:v>18.113195455610445</x:v>
      </x:c>
      <x:c r="D7" s="5" t="n">
        <x:f>_xlfn.NORM.INV('고정난수'!D7,$R$7,$R$8)</x:f>
        <x:v>33.79352731800985</x:v>
      </x:c>
      <x:c r="E7" s="5" t="n">
        <x:f>_xlfn.NORM.INV('고정난수'!E7,$R$7,$R$8)</x:f>
        <x:v>30.343239698690383</x:v>
      </x:c>
      <x:c r="F7" s="5" t="n">
        <x:f>_xlfn.NORM.INV('고정난수'!F7,$R$7,$R$8)</x:f>
        <x:v>30.449238428358697</x:v>
      </x:c>
      <x:c r="G7" s="5" t="n">
        <x:f>_xlfn.NORM.INV('고정난수'!G7,$R$7,$R$8)</x:f>
        <x:v>28.229991002877238</x:v>
      </x:c>
      <x:c r="H7" s="5" t="n">
        <x:f>_xlfn.NORM.INV('고정난수'!H7,$R$7,$R$8)</x:f>
        <x:v>21.607115658285124</x:v>
      </x:c>
      <x:c r="I7" s="5" t="n">
        <x:f>_xlfn.NORM.INV('고정난수'!I7,$R$7,$R$8)</x:f>
        <x:v>26.770698733388826</x:v>
      </x:c>
      <x:c r="J7" s="5" t="n">
        <x:f>AVERAGE(B7:I7)</x:f>
        <x:v>26.263155477102327</x:v>
      </x:c>
      <x:c r="K7" s="5" t="n">
        <x:f>_xlfn.STDEV.S(B7:I7)</x:f>
        <x:v>5.515805903318162</x:v>
      </x:c>
      <x:c r="L7" s="5" t="n">
        <x:f>_xlfn.CONFIDENCE.T($R$9,K7,8)</x:f>
        <x:v>4.61132910436887</x:v>
      </x:c>
      <x:c r="M7" s="5" t="n">
        <x:f>J7-L7</x:f>
        <x:v>21.651826372733456</x:v>
      </x:c>
      <x:c r="N7" s="5" t="n">
        <x:f>J7+L7</x:f>
        <x:v>30.874484581471197</x:v>
      </x:c>
      <x:c r="O7" s="6" t="n">
        <x:f>IF(AND(M7&lt;=$R$7,N7&gt;=$R$7),1,0)</x:f>
        <x:v>1</x:v>
      </x:c>
      <x:c r="P7" s="1"/>
      <x:c r="Q7" s="1" t="str">
        <x:v>모평균</x:v>
      </x:c>
      <x:c r="R7" s="1" t="n">
        <x:v>25</x:v>
      </x:c>
      <x:c r="S7" s="1"/>
    </x:row>
    <x:row r="8" ht="23" customHeight="1">
      <x:c r="A8" s="1" t="n">
        <x:v>7</x:v>
      </x:c>
      <x:c r="B8" s="5" t="n">
        <x:f>_xlfn.NORM.INV('고정난수'!B8,$R$7,$R$8)</x:f>
        <x:v>23.75744001565173</x:v>
      </x:c>
      <x:c r="C8" s="5" t="n">
        <x:f>_xlfn.NORM.INV('고정난수'!C8,$R$7,$R$8)</x:f>
        <x:v>25.668057026927162</x:v>
      </x:c>
      <x:c r="D8" s="5" t="n">
        <x:f>_xlfn.NORM.INV('고정난수'!D8,$R$7,$R$8)</x:f>
        <x:v>18.218990851739427</x:v>
      </x:c>
      <x:c r="E8" s="5" t="n">
        <x:f>_xlfn.NORM.INV('고정난수'!E8,$R$7,$R$8)</x:f>
        <x:v>25.882971595818347</x:v>
      </x:c>
      <x:c r="F8" s="5" t="n">
        <x:f>_xlfn.NORM.INV('고정난수'!F8,$R$7,$R$8)</x:f>
        <x:v>25.498978704376167</x:v>
      </x:c>
      <x:c r="G8" s="5" t="n">
        <x:f>_xlfn.NORM.INV('고정난수'!G8,$R$7,$R$8)</x:f>
        <x:v>33.95934494660771</x:v>
      </x:c>
      <x:c r="H8" s="5" t="n">
        <x:f>_xlfn.NORM.INV('고정난수'!H8,$R$7,$R$8)</x:f>
        <x:v>24.468332202353775</x:v>
      </x:c>
      <x:c r="I8" s="5" t="n">
        <x:f>_xlfn.NORM.INV('고정난수'!I8,$R$7,$R$8)</x:f>
        <x:v>26.68679886723901</x:v>
      </x:c>
      <x:c r="J8" s="5" t="n">
        <x:f>AVERAGE(B8:I8)</x:f>
        <x:v>25.517614276339167</x:v>
      </x:c>
      <x:c r="K8" s="5" t="n">
        <x:f>_xlfn.STDEV.S(B8:I8)</x:f>
        <x:v>4.313688938160929</x:v>
      </x:c>
      <x:c r="L8" s="5" t="n">
        <x:f>_xlfn.CONFIDENCE.T($R$9,K8,8)</x:f>
        <x:v>3.6063341778885185</x:v>
      </x:c>
      <x:c r="M8" s="5" t="n">
        <x:f>J8-L8</x:f>
        <x:v>21.911280098450646</x:v>
      </x:c>
      <x:c r="N8" s="5" t="n">
        <x:f>J8+L8</x:f>
        <x:v>29.123948454227687</x:v>
      </x:c>
      <x:c r="O8" s="6" t="n">
        <x:f>IF(AND(M8&lt;=$R$7,N8&gt;=$R$7),1,0)</x:f>
        <x:v>1</x:v>
      </x:c>
      <x:c r="P8" s="1"/>
      <x:c r="Q8" s="1" t="str">
        <x:v>모표준편차</x:v>
      </x:c>
      <x:c r="R8" s="1" t="n">
        <x:v>5</x:v>
      </x:c>
      <x:c r="S8" s="1"/>
    </x:row>
    <x:row r="9" ht="23" customHeight="1">
      <x:c r="A9" s="1" t="n">
        <x:v>8</x:v>
      </x:c>
      <x:c r="B9" s="5" t="n">
        <x:f>_xlfn.NORM.INV('고정난수'!B9,$R$7,$R$8)</x:f>
        <x:v>25.727287197166692</x:v>
      </x:c>
      <x:c r="C9" s="5" t="n">
        <x:f>_xlfn.NORM.INV('고정난수'!C9,$R$7,$R$8)</x:f>
        <x:v>25.02573156931993</x:v>
      </x:c>
      <x:c r="D9" s="5" t="n">
        <x:f>_xlfn.NORM.INV('고정난수'!D9,$R$7,$R$8)</x:f>
        <x:v>25.968969395721476</x:v>
      </x:c>
      <x:c r="E9" s="5" t="n">
        <x:f>_xlfn.NORM.INV('고정난수'!E9,$R$7,$R$8)</x:f>
        <x:v>16.979582292535664</x:v>
      </x:c>
      <x:c r="F9" s="5" t="n">
        <x:f>_xlfn.NORM.INV('고정난수'!F9,$R$7,$R$8)</x:f>
        <x:v>23.995176506839666</x:v>
      </x:c>
      <x:c r="G9" s="5" t="n">
        <x:f>_xlfn.NORM.INV('고정난수'!G9,$R$7,$R$8)</x:f>
        <x:v>19.84943284277767</x:v>
      </x:c>
      <x:c r="H9" s="5" t="n">
        <x:f>_xlfn.NORM.INV('고정난수'!H9,$R$7,$R$8)</x:f>
        <x:v>21.65721632647966</x:v>
      </x:c>
      <x:c r="I9" s="5" t="n">
        <x:f>_xlfn.NORM.INV('고정난수'!I9,$R$7,$R$8)</x:f>
        <x:v>31.968784324560175</x:v>
      </x:c>
      <x:c r="J9" s="5" t="n">
        <x:f>AVERAGE(B9:I9)</x:f>
        <x:v>23.896522556925117</x:v>
      </x:c>
      <x:c r="K9" s="5" t="n">
        <x:f>_xlfn.STDEV.S(B9:I9)</x:f>
        <x:v>4.525017456596603</x:v>
      </x:c>
      <x:c r="L9" s="5" t="n">
        <x:f>_xlfn.CONFIDENCE.T($R$9,K9,8)</x:f>
        <x:v>3.7830092394709673</x:v>
      </x:c>
      <x:c r="M9" s="5" t="n">
        <x:f>J9-L9</x:f>
        <x:v>20.11351331745415</x:v>
      </x:c>
      <x:c r="N9" s="5" t="n">
        <x:f>J9+L9</x:f>
        <x:v>27.679531796396084</x:v>
      </x:c>
      <x:c r="O9" s="6" t="n">
        <x:f>IF(AND(M9&lt;=$R$7,N9&gt;=$R$7),1,0)</x:f>
        <x:v>1</x:v>
      </x:c>
      <x:c r="P9" s="1"/>
      <x:c r="Q9" s="1" t="str">
        <x:v>α</x:v>
      </x:c>
      <x:c r="R9" s="1" t="n">
        <x:v>0.05</x:v>
      </x:c>
      <x:c r="S9" s="1"/>
    </x:row>
    <x:row r="10" ht="23" customHeight="1">
      <x:c r="A10" s="1" t="n">
        <x:v>9</x:v>
      </x:c>
      <x:c r="B10" s="5" t="n">
        <x:f>_xlfn.NORM.INV('고정난수'!B10,$R$7,$R$8)</x:f>
        <x:v>27.735553837505243</x:v>
      </x:c>
      <x:c r="C10" s="5" t="n">
        <x:f>_xlfn.NORM.INV('고정난수'!C10,$R$7,$R$8)</x:f>
        <x:v>29.090730525748985</x:v>
      </x:c>
      <x:c r="D10" s="5" t="n">
        <x:f>_xlfn.NORM.INV('고정난수'!D10,$R$7,$R$8)</x:f>
        <x:v>10.566038696175658</x:v>
      </x:c>
      <x:c r="E10" s="5" t="n">
        <x:f>_xlfn.NORM.INV('고정난수'!E10,$R$7,$R$8)</x:f>
        <x:v>27.074914081993306</x:v>
      </x:c>
      <x:c r="F10" s="5" t="n">
        <x:f>_xlfn.NORM.INV('고정난수'!F10,$R$7,$R$8)</x:f>
        <x:v>22.14711403859578</x:v>
      </x:c>
      <x:c r="G10" s="5" t="n">
        <x:f>_xlfn.NORM.INV('고정난수'!G10,$R$7,$R$8)</x:f>
        <x:v>20.757982807860678</x:v>
      </x:c>
      <x:c r="H10" s="5" t="n">
        <x:f>_xlfn.NORM.INV('고정난수'!H10,$R$7,$R$8)</x:f>
        <x:v>21.452151026581465</x:v>
      </x:c>
      <x:c r="I10" s="5" t="n">
        <x:f>_xlfn.NORM.INV('고정난수'!I10,$R$7,$R$8)</x:f>
        <x:v>27.91504882537109</x:v>
      </x:c>
      <x:c r="J10" s="5" t="n">
        <x:f>AVERAGE(B10:I10)</x:f>
        <x:v>23.34244172997903</x:v>
      </x:c>
      <x:c r="K10" s="5" t="n">
        <x:f>_xlfn.STDEV.S(B10:I10)</x:f>
        <x:v>6.119059839219988</x:v>
      </x:c>
      <x:c r="L10" s="5" t="n">
        <x:f>_xlfn.CONFIDENCE.T($R$9,K10,8)</x:f>
        <x:v>5.115662012507588</x:v>
      </x:c>
      <x:c r="M10" s="5" t="n">
        <x:f>J10-L10</x:f>
        <x:v>18.22677971747144</x:v>
      </x:c>
      <x:c r="N10" s="5" t="n">
        <x:f>J10+L10</x:f>
        <x:v>28.458103742486617</x:v>
      </x:c>
      <x:c r="O10" s="6" t="n">
        <x:f>IF(AND(M10&lt;=$R$7,N10&gt;=$R$7),1,0)</x:f>
        <x:v>1</x:v>
      </x:c>
      <x:c r="P10" s="1"/>
      <x:c r="Q10" s="1"/>
      <x:c r="R10" s="1"/>
      <x:c r="S10" s="1"/>
    </x:row>
    <x:row r="11" ht="23" customHeight="1">
      <x:c r="A11" s="1" t="n">
        <x:v>10</x:v>
      </x:c>
      <x:c r="B11" s="5" t="n">
        <x:f>_xlfn.NORM.INV('고정난수'!B11,$R$7,$R$8)</x:f>
        <x:v>25.350305374473518</x:v>
      </x:c>
      <x:c r="C11" s="5" t="n">
        <x:f>_xlfn.NORM.INV('고정난수'!C11,$R$7,$R$8)</x:f>
        <x:v>27.17900864285385</x:v>
      </x:c>
      <x:c r="D11" s="5" t="n">
        <x:f>_xlfn.NORM.INV('고정난수'!D11,$R$7,$R$8)</x:f>
        <x:v>27.53575010101473</x:v>
      </x:c>
      <x:c r="E11" s="5" t="n">
        <x:f>_xlfn.NORM.INV('고정난수'!E11,$R$7,$R$8)</x:f>
        <x:v>20.793930921428213</x:v>
      </x:c>
      <x:c r="F11" s="5" t="n">
        <x:f>_xlfn.NORM.INV('고정난수'!F11,$R$7,$R$8)</x:f>
        <x:v>21.331090206479974</x:v>
      </x:c>
      <x:c r="G11" s="5" t="n">
        <x:f>_xlfn.NORM.INV('고정난수'!G11,$R$7,$R$8)</x:f>
        <x:v>25.758485286804213</x:v>
      </x:c>
      <x:c r="H11" s="5" t="n">
        <x:f>_xlfn.NORM.INV('고정난수'!H11,$R$7,$R$8)</x:f>
        <x:v>26.372265263407094</x:v>
      </x:c>
      <x:c r="I11" s="5" t="n">
        <x:f>_xlfn.NORM.INV('고정난수'!I11,$R$7,$R$8)</x:f>
        <x:v>29.563922440487957</x:v>
      </x:c>
      <x:c r="J11" s="5" t="n">
        <x:f>AVERAGE(B11:I11)</x:f>
        <x:v>25.485594779618694</x:v>
      </x:c>
      <x:c r="K11" s="5" t="n">
        <x:f>_xlfn.STDEV.S(B11:I11)</x:f>
        <x:v>3.0202677002642435</x:v>
      </x:c>
      <x:c r="L11" s="5" t="n">
        <x:f>_xlfn.CONFIDENCE.T($R$9,K11,8)</x:f>
        <x:v>2.525006969667906</x:v>
      </x:c>
      <x:c r="M11" s="5" t="n">
        <x:f>J11-L11</x:f>
        <x:v>22.960587809950788</x:v>
      </x:c>
      <x:c r="N11" s="5" t="n">
        <x:f>J11+L11</x:f>
        <x:v>28.0106017492866</x:v>
      </x:c>
      <x:c r="O11" s="6" t="n">
        <x:f>IF(AND(M11&lt;=$R$7,N11&gt;=$R$7),1,0)</x:f>
        <x:v>1</x:v>
      </x:c>
      <x:c r="P11" s="1"/>
      <x:c r="Q11" s="1"/>
      <x:c r="R11" s="1"/>
      <x:c r="S11" s="1"/>
    </x:row>
    <x:row r="12" ht="23" customHeight="1">
      <x:c r="A12" s="1" t="n">
        <x:v>11</x:v>
      </x:c>
      <x:c r="B12" s="5" t="n">
        <x:f>_xlfn.NORM.INV('고정난수'!B12,$R$7,$R$8)</x:f>
        <x:v>24.794500652545256</x:v>
      </x:c>
      <x:c r="C12" s="5" t="n">
        <x:f>_xlfn.NORM.INV('고정난수'!C12,$R$7,$R$8)</x:f>
        <x:v>24.50404909686162</x:v>
      </x:c>
      <x:c r="D12" s="5" t="n">
        <x:f>_xlfn.NORM.INV('고정난수'!D12,$R$7,$R$8)</x:f>
        <x:v>16.963827047595892</x:v>
      </x:c>
      <x:c r="E12" s="5" t="n">
        <x:f>_xlfn.NORM.INV('고정난수'!E12,$R$7,$R$8)</x:f>
        <x:v>14.21259515875599</x:v>
      </x:c>
      <x:c r="F12" s="5" t="n">
        <x:f>_xlfn.NORM.INV('고정난수'!F12,$R$7,$R$8)</x:f>
        <x:v>32.560175955677146</x:v>
      </x:c>
      <x:c r="G12" s="5" t="n">
        <x:f>_xlfn.NORM.INV('고정난수'!G12,$R$7,$R$8)</x:f>
        <x:v>28.5146521316375</x:v>
      </x:c>
      <x:c r="H12" s="5" t="n">
        <x:f>_xlfn.NORM.INV('고정난수'!H12,$R$7,$R$8)</x:f>
        <x:v>28.62408983070026</x:v>
      </x:c>
      <x:c r="I12" s="5" t="n">
        <x:f>_xlfn.NORM.INV('고정난수'!I12,$R$7,$R$8)</x:f>
        <x:v>25.82278967845324</x:v>
      </x:c>
      <x:c r="J12" s="5" t="n">
        <x:f>AVERAGE(B12:I12)</x:f>
        <x:v>24.49958494402836</x:v>
      </x:c>
      <x:c r="K12" s="5" t="n">
        <x:f>_xlfn.STDEV.S(B12:I12)</x:f>
        <x:v>6.124343748251219</x:v>
      </x:c>
      <x:c r="L12" s="5" t="n">
        <x:f>_xlfn.CONFIDENCE.T($R$9,K12,8)</x:f>
        <x:v>5.1200794709765125</x:v>
      </x:c>
      <x:c r="M12" s="5" t="n">
        <x:f>J12-L12</x:f>
        <x:v>19.379505473051847</x:v>
      </x:c>
      <x:c r="N12" s="5" t="n">
        <x:f>J12+L12</x:f>
        <x:v>29.619664415004873</x:v>
      </x:c>
      <x:c r="O12" s="6" t="n">
        <x:f>IF(AND(M12&lt;=$R$7,N12&gt;=$R$7),1,0)</x:f>
        <x:v>1</x:v>
      </x:c>
      <x:c r="P12" s="1"/>
      <x:c r="Q12" s="1"/>
      <x:c r="R12" s="1"/>
      <x:c r="S12" s="1"/>
    </x:row>
    <x:row r="13" ht="23" customHeight="1">
      <x:c r="A13" s="1" t="n">
        <x:v>12</x:v>
      </x:c>
      <x:c r="B13" s="5" t="n">
        <x:f>_xlfn.NORM.INV('고정난수'!B13,$R$7,$R$8)</x:f>
        <x:v>17.483584191961533</x:v>
      </x:c>
      <x:c r="C13" s="5" t="n">
        <x:f>_xlfn.NORM.INV('고정난수'!C13,$R$7,$R$8)</x:f>
        <x:v>30.412180880155432</x:v>
      </x:c>
      <x:c r="D13" s="5" t="n">
        <x:f>_xlfn.NORM.INV('고정난수'!D13,$R$7,$R$8)</x:f>
        <x:v>21.37333572142211</x:v>
      </x:c>
      <x:c r="E13" s="5" t="n">
        <x:f>_xlfn.NORM.INV('고정난수'!E13,$R$7,$R$8)</x:f>
        <x:v>26.36598232062246</x:v>
      </x:c>
      <x:c r="F13" s="5" t="n">
        <x:f>_xlfn.NORM.INV('고정난수'!F13,$R$7,$R$8)</x:f>
        <x:v>29.11430504274963</x:v>
      </x:c>
      <x:c r="G13" s="5" t="n">
        <x:f>_xlfn.NORM.INV('고정난수'!G13,$R$7,$R$8)</x:f>
        <x:v>18.01429423561894</x:v>
      </x:c>
      <x:c r="H13" s="5" t="n">
        <x:f>_xlfn.NORM.INV('고정난수'!H13,$R$7,$R$8)</x:f>
        <x:v>28.52953623632642</x:v>
      </x:c>
      <x:c r="I13" s="5" t="n">
        <x:f>_xlfn.NORM.INV('고정난수'!I13,$R$7,$R$8)</x:f>
        <x:v>21.804935448192996</x:v>
      </x:c>
      <x:c r="J13" s="5" t="n">
        <x:f>AVERAGE(B13:I13)</x:f>
        <x:v>24.137269259631193</x:v>
      </x:c>
      <x:c r="K13" s="5" t="n">
        <x:f>_xlfn.STDEV.S(B13:I13)</x:f>
        <x:v>5.116444494689296</x:v>
      </x:c>
      <x:c r="L13" s="5" t="n">
        <x:f>_xlfn.CONFIDENCE.T($R$9,K13,8)</x:f>
        <x:v>4.277454613668573</x:v>
      </x:c>
      <x:c r="M13" s="5" t="n">
        <x:f>J13-L13</x:f>
        <x:v>19.85981464596262</x:v>
      </x:c>
      <x:c r="N13" s="5" t="n">
        <x:f>J13+L13</x:f>
        <x:v>28.414723873299767</x:v>
      </x:c>
      <x:c r="O13" s="6" t="n">
        <x:f>IF(AND(M13&lt;=$R$7,N13&gt;=$R$7),1,0)</x:f>
        <x:v>1</x:v>
      </x:c>
      <x:c r="P13" s="1"/>
      <x:c r="Q13" s="1"/>
      <x:c r="R13" s="1"/>
      <x:c r="S13" s="1"/>
    </x:row>
    <x:row r="14" ht="23" customHeight="1">
      <x:c r="A14" s="1" t="n">
        <x:v>13</x:v>
      </x:c>
      <x:c r="B14" s="5" t="n">
        <x:f>_xlfn.NORM.INV('고정난수'!B14,$R$7,$R$8)</x:f>
        <x:v>22.10275588514876</x:v>
      </x:c>
      <x:c r="C14" s="5" t="n">
        <x:f>_xlfn.NORM.INV('고정난수'!C14,$R$7,$R$8)</x:f>
        <x:v>21.025576293538382</x:v>
      </x:c>
      <x:c r="D14" s="5" t="n">
        <x:f>_xlfn.NORM.INV('고정난수'!D14,$R$7,$R$8)</x:f>
        <x:v>30.191355204254787</x:v>
      </x:c>
      <x:c r="E14" s="5" t="n">
        <x:f>_xlfn.NORM.INV('고정난수'!E14,$R$7,$R$8)</x:f>
        <x:v>26.505642310128</x:v>
      </x:c>
      <x:c r="F14" s="5" t="n">
        <x:f>_xlfn.NORM.INV('고정난수'!F14,$R$7,$R$8)</x:f>
        <x:v>27.709510303950672</x:v>
      </x:c>
      <x:c r="G14" s="5" t="n">
        <x:f>_xlfn.NORM.INV('고정난수'!G14,$R$7,$R$8)</x:f>
        <x:v>26.377835375770374</x:v>
      </x:c>
      <x:c r="H14" s="5" t="n">
        <x:f>_xlfn.NORM.INV('고정난수'!H14,$R$7,$R$8)</x:f>
        <x:v>23.725064723953775</x:v>
      </x:c>
      <x:c r="I14" s="5" t="n">
        <x:f>_xlfn.NORM.INV('고정난수'!I14,$R$7,$R$8)</x:f>
        <x:v>28.43544173730833</x:v>
      </x:c>
      <x:c r="J14" s="5" t="n">
        <x:f>AVERAGE(B14:I14)</x:f>
        <x:v>25.75914772925664</x:v>
      </x:c>
      <x:c r="K14" s="5" t="n">
        <x:f>_xlfn.STDEV.S(B14:I14)</x:f>
        <x:v>3.195182735264299</x:v>
      </x:c>
      <x:c r="L14" s="5" t="n">
        <x:f>_xlfn.CONFIDENCE.T($R$9,K14,8)</x:f>
        <x:v>2.6712395974698073</x:v>
      </x:c>
      <x:c r="M14" s="5" t="n">
        <x:f>J14-L14</x:f>
        <x:v>23.087908131786833</x:v>
      </x:c>
      <x:c r="N14" s="5" t="n">
        <x:f>J14+L14</x:f>
        <x:v>28.430387326726446</x:v>
      </x:c>
      <x:c r="O14" s="6" t="n">
        <x:f>IF(AND(M14&lt;=$R$7,N14&gt;=$R$7),1,0)</x:f>
        <x:v>1</x:v>
      </x:c>
      <x:c r="P14" s="1"/>
      <x:c r="Q14" s="1"/>
      <x:c r="R14" s="1"/>
      <x:c r="S14" s="1"/>
    </x:row>
    <x:row r="15" ht="23" customHeight="1">
      <x:c r="A15" s="1" t="n">
        <x:v>14</x:v>
      </x:c>
      <x:c r="B15" s="5" t="n">
        <x:f>_xlfn.NORM.INV('고정난수'!B15,$R$7,$R$8)</x:f>
        <x:v>28.518222582865633</x:v>
      </x:c>
      <x:c r="C15" s="5" t="n">
        <x:f>_xlfn.NORM.INV('고정난수'!C15,$R$7,$R$8)</x:f>
        <x:v>29.66160336265315</x:v>
      </x:c>
      <x:c r="D15" s="5" t="n">
        <x:f>_xlfn.NORM.INV('고정난수'!D15,$R$7,$R$8)</x:f>
        <x:v>26.517297252264466</x:v>
      </x:c>
      <x:c r="E15" s="5" t="n">
        <x:f>_xlfn.NORM.INV('고정난수'!E15,$R$7,$R$8)</x:f>
        <x:v>29.64254537065042</x:v>
      </x:c>
      <x:c r="F15" s="5" t="n">
        <x:f>_xlfn.NORM.INV('고정난수'!F15,$R$7,$R$8)</x:f>
        <x:v>28.600666445799714</x:v>
      </x:c>
      <x:c r="G15" s="5" t="n">
        <x:f>_xlfn.NORM.INV('고정난수'!G15,$R$7,$R$8)</x:f>
        <x:v>24.98222192110796</x:v>
      </x:c>
      <x:c r="H15" s="5" t="n">
        <x:f>_xlfn.NORM.INV('고정난수'!H15,$R$7,$R$8)</x:f>
        <x:v>21.871591702562952</x:v>
      </x:c>
      <x:c r="I15" s="5" t="n">
        <x:f>_xlfn.NORM.INV('고정난수'!I15,$R$7,$R$8)</x:f>
        <x:v>30.03725463619491</x:v>
      </x:c>
      <x:c r="J15" s="5" t="n">
        <x:f>AVERAGE(B15:I15)</x:f>
        <x:v>27.478925409262402</x:v>
      </x:c>
      <x:c r="K15" s="5" t="n">
        <x:f>_xlfn.STDEV.S(B15:I15)</x:f>
        <x:v>2.851798247357142</x:v>
      </x:c>
      <x:c r="L15" s="5" t="n">
        <x:f>_xlfn.CONFIDENCE.T($R$9,K15,8)</x:f>
        <x:v>2.384162983312209</x:v>
      </x:c>
      <x:c r="M15" s="5" t="n">
        <x:f>J15-L15</x:f>
        <x:v>25.094762425950194</x:v>
      </x:c>
      <x:c r="N15" s="5" t="n">
        <x:f>J15+L15</x:f>
        <x:v>29.86308839257461</x:v>
      </x:c>
      <x:c r="O15" s="6" t="n">
        <x:f>IF(AND(M15&lt;=$R$7,N15&gt;=$R$7),1,0)</x:f>
        <x:v>0</x:v>
      </x:c>
      <x:c r="P15" s="1"/>
      <x:c r="Q15" s="1"/>
      <x:c r="R15" s="1"/>
      <x:c r="S15" s="1"/>
    </x:row>
    <x:row r="16" ht="23" customHeight="1">
      <x:c r="A16" s="1" t="n">
        <x:v>15</x:v>
      </x:c>
      <x:c r="B16" s="5" t="n">
        <x:f>_xlfn.NORM.INV('고정난수'!B16,$R$7,$R$8)</x:f>
        <x:v>22.315778385430992</x:v>
      </x:c>
      <x:c r="C16" s="5" t="n">
        <x:f>_xlfn.NORM.INV('고정난수'!C16,$R$7,$R$8)</x:f>
        <x:v>27.836758822460908</x:v>
      </x:c>
      <x:c r="D16" s="5" t="n">
        <x:f>_xlfn.NORM.INV('고정난수'!D16,$R$7,$R$8)</x:f>
        <x:v>28.798444669221634</x:v>
      </x:c>
      <x:c r="E16" s="5" t="n">
        <x:f>_xlfn.NORM.INV('고정난수'!E16,$R$7,$R$8)</x:f>
        <x:v>29.876150510580047</x:v>
      </x:c>
      <x:c r="F16" s="5" t="n">
        <x:f>_xlfn.NORM.INV('고정난수'!F16,$R$7,$R$8)</x:f>
        <x:v>22.996574450301473</x:v>
      </x:c>
      <x:c r="G16" s="5" t="n">
        <x:f>_xlfn.NORM.INV('고정난수'!G16,$R$7,$R$8)</x:f>
        <x:v>23.73694995440645</x:v>
      </x:c>
      <x:c r="H16" s="5" t="n">
        <x:f>_xlfn.NORM.INV('고정난수'!H16,$R$7,$R$8)</x:f>
        <x:v>33.62023491232623</x:v>
      </x:c>
      <x:c r="I16" s="5" t="n">
        <x:f>_xlfn.NORM.INV('고정난수'!I16,$R$7,$R$8)</x:f>
        <x:v>21.14303971244571</x:v>
      </x:c>
      <x:c r="J16" s="5" t="n">
        <x:f>AVERAGE(B16:I16)</x:f>
        <x:v>26.290491427146677</x:v>
      </x:c>
      <x:c r="K16" s="5" t="n">
        <x:f>_xlfn.STDEV.S(B16:I16)</x:f>
        <x:v>4.390377936317142</x:v>
      </x:c>
      <x:c r="L16" s="5" t="n">
        <x:f>_xlfn.CONFIDENCE.T($R$9,K16,8)</x:f>
        <x:v>3.67044778438252</x:v>
      </x:c>
      <x:c r="M16" s="5" t="n">
        <x:f>J16-L16</x:f>
        <x:v>22.620043642764156</x:v>
      </x:c>
      <x:c r="N16" s="5" t="n">
        <x:f>J16+L16</x:f>
        <x:v>29.960939211529197</x:v>
      </x:c>
      <x:c r="O16" s="6" t="n">
        <x:f>IF(AND(M16&lt;=$R$7,N16&gt;=$R$7),1,0)</x:f>
        <x:v>1</x:v>
      </x:c>
      <x:c r="P16" s="1"/>
      <x:c r="Q16" s="1"/>
      <x:c r="R16" s="1"/>
      <x:c r="S16" s="1"/>
    </x:row>
    <x:row r="17" ht="23" customHeight="1">
      <x:c r="A17" s="1" t="n">
        <x:v>16</x:v>
      </x:c>
      <x:c r="B17" s="5" t="n">
        <x:f>_xlfn.NORM.INV('고정난수'!B17,$R$7,$R$8)</x:f>
        <x:v>25.596350179351983</x:v>
      </x:c>
      <x:c r="C17" s="5" t="n">
        <x:f>_xlfn.NORM.INV('고정난수'!C17,$R$7,$R$8)</x:f>
        <x:v>30.31368782162681</x:v>
      </x:c>
      <x:c r="D17" s="5" t="n">
        <x:f>_xlfn.NORM.INV('고정난수'!D17,$R$7,$R$8)</x:f>
        <x:v>22.81692682094536</x:v>
      </x:c>
      <x:c r="E17" s="5" t="n">
        <x:f>_xlfn.NORM.INV('고정난수'!E17,$R$7,$R$8)</x:f>
        <x:v>18.70601371323488</x:v>
      </x:c>
      <x:c r="F17" s="5" t="n">
        <x:f>_xlfn.NORM.INV('고정난수'!F17,$R$7,$R$8)</x:f>
        <x:v>26.326515192811943</x:v>
      </x:c>
      <x:c r="G17" s="5" t="n">
        <x:f>_xlfn.NORM.INV('고정난수'!G17,$R$7,$R$8)</x:f>
        <x:v>28.485055792503353</x:v>
      </x:c>
      <x:c r="H17" s="5" t="n">
        <x:f>_xlfn.NORM.INV('고정난수'!H17,$R$7,$R$8)</x:f>
        <x:v>23.327572201579752</x:v>
      </x:c>
      <x:c r="I17" s="5" t="n">
        <x:f>_xlfn.NORM.INV('고정난수'!I17,$R$7,$R$8)</x:f>
        <x:v>31.659335776868723</x:v>
      </x:c>
      <x:c r="J17" s="5" t="n">
        <x:f>AVERAGE(B17:I17)</x:f>
        <x:v>25.90393218736535</x:v>
      </x:c>
      <x:c r="K17" s="5" t="n">
        <x:f>_xlfn.STDEV.S(B17:I17)</x:f>
        <x:v>4.26753961658751</x:v>
      </x:c>
      <x:c r="L17" s="5" t="n">
        <x:f>_xlfn.CONFIDENCE.T($R$9,K17,8)</x:f>
        <x:v>3.567752379788921</x:v>
      </x:c>
      <x:c r="M17" s="5" t="n">
        <x:f>J17-L17</x:f>
        <x:v>22.33617980757643</x:v>
      </x:c>
      <x:c r="N17" s="5" t="n">
        <x:f>J17+L17</x:f>
        <x:v>29.47168456715427</x:v>
      </x:c>
      <x:c r="O17" s="6" t="n">
        <x:f>IF(AND(M17&lt;=$R$7,N17&gt;=$R$7),1,0)</x:f>
        <x:v>1</x:v>
      </x:c>
      <x:c r="P17" s="1"/>
      <x:c r="Q17" s="1"/>
      <x:c r="R17" s="1"/>
      <x:c r="S17" s="1"/>
    </x:row>
    <x:row r="18" ht="23" customHeight="1">
      <x:c r="A18" s="1" t="n">
        <x:v>17</x:v>
      </x:c>
      <x:c r="B18" s="5" t="n">
        <x:f>_xlfn.NORM.INV('고정난수'!B18,$R$7,$R$8)</x:f>
        <x:v>26.60122326617682</x:v>
      </x:c>
      <x:c r="C18" s="5" t="n">
        <x:f>_xlfn.NORM.INV('고정난수'!C18,$R$7,$R$8)</x:f>
        <x:v>22.624302789690447</x:v>
      </x:c>
      <x:c r="D18" s="5" t="n">
        <x:f>_xlfn.NORM.INV('고정난수'!D18,$R$7,$R$8)</x:f>
        <x:v>26.356490537581376</x:v>
      </x:c>
      <x:c r="E18" s="5" t="n">
        <x:f>_xlfn.NORM.INV('고정난수'!E18,$R$7,$R$8)</x:f>
        <x:v>22.376091097330153</x:v>
      </x:c>
      <x:c r="F18" s="5" t="n">
        <x:f>_xlfn.NORM.INV('고정난수'!F18,$R$7,$R$8)</x:f>
        <x:v>17.99019821796715</x:v>
      </x:c>
      <x:c r="G18" s="5" t="n">
        <x:f>_xlfn.NORM.INV('고정난수'!G18,$R$7,$R$8)</x:f>
        <x:v>19.8737328526759</x:v>
      </x:c>
      <x:c r="H18" s="5" t="n">
        <x:f>_xlfn.NORM.INV('고정난수'!H18,$R$7,$R$8)</x:f>
        <x:v>19.6651912241328</x:v>
      </x:c>
      <x:c r="I18" s="5" t="n">
        <x:f>_xlfn.NORM.INV('고정난수'!I18,$R$7,$R$8)</x:f>
        <x:v>25.661386346023814</x:v>
      </x:c>
      <x:c r="J18" s="5" t="n">
        <x:f>AVERAGE(B18:I18)</x:f>
        <x:v>22.64357704144731</x:v>
      </x:c>
      <x:c r="K18" s="5" t="n">
        <x:f>_xlfn.STDEV.S(B18:I18)</x:f>
        <x:v>3.3128437692761863</x:v>
      </x:c>
      <x:c r="L18" s="5" t="n">
        <x:f>_xlfn.CONFIDENCE.T($R$9,K18,8)</x:f>
        <x:v>2.7696066829147017</x:v>
      </x:c>
      <x:c r="M18" s="5" t="n">
        <x:f>J18-L18</x:f>
        <x:v>19.873970358532606</x:v>
      </x:c>
      <x:c r="N18" s="5" t="n">
        <x:f>J18+L18</x:f>
        <x:v>25.41318372436201</x:v>
      </x:c>
      <x:c r="O18" s="6" t="n">
        <x:f>IF(AND(M18&lt;=$R$7,N18&gt;=$R$7),1,0)</x:f>
        <x:v>1</x:v>
      </x:c>
      <x:c r="P18" s="1"/>
      <x:c r="Q18" s="1"/>
      <x:c r="R18" s="1"/>
      <x:c r="S18" s="1"/>
    </x:row>
    <x:row r="19" ht="23" customHeight="1">
      <x:c r="A19" s="1" t="n">
        <x:v>18</x:v>
      </x:c>
      <x:c r="B19" s="5" t="n">
        <x:f>_xlfn.NORM.INV('고정난수'!B19,$R$7,$R$8)</x:f>
        <x:v>27.287822639628462</x:v>
      </x:c>
      <x:c r="C19" s="5" t="n">
        <x:f>_xlfn.NORM.INV('고정난수'!C19,$R$7,$R$8)</x:f>
        <x:v>20.79304264407901</x:v>
      </x:c>
      <x:c r="D19" s="5" t="n">
        <x:f>_xlfn.NORM.INV('고정난수'!D19,$R$7,$R$8)</x:f>
        <x:v>28.05950243487487</x:v>
      </x:c>
      <x:c r="E19" s="5" t="n">
        <x:f>_xlfn.NORM.INV('고정난수'!E19,$R$7,$R$8)</x:f>
        <x:v>31.101841419775873</x:v>
      </x:c>
      <x:c r="F19" s="5" t="n">
        <x:f>_xlfn.NORM.INV('고정난수'!F19,$R$7,$R$8)</x:f>
        <x:v>26.861947895340844</x:v>
      </x:c>
      <x:c r="G19" s="5" t="n">
        <x:f>_xlfn.NORM.INV('고정난수'!G19,$R$7,$R$8)</x:f>
        <x:v>25.712703985448286</x:v>
      </x:c>
      <x:c r="H19" s="5" t="n">
        <x:f>_xlfn.NORM.INV('고정난수'!H19,$R$7,$R$8)</x:f>
        <x:v>28.30368349788966</x:v>
      </x:c>
      <x:c r="I19" s="5" t="n">
        <x:f>_xlfn.NORM.INV('고정난수'!I19,$R$7,$R$8)</x:f>
        <x:v>21.749771629787237</x:v>
      </x:c>
      <x:c r="J19" s="5" t="n">
        <x:f>AVERAGE(B19:I19)</x:f>
        <x:v>26.23378951835303</x:v>
      </x:c>
      <x:c r="K19" s="5" t="n">
        <x:f>_xlfn.STDEV.S(B19:I19)</x:f>
        <x:v>3.4392868847615987</x:v>
      </x:c>
      <x:c r="L19" s="5" t="n">
        <x:f>_xlfn.CONFIDENCE.T($R$9,K19,8)</x:f>
        <x:v>2.875315772158433</x:v>
      </x:c>
      <x:c r="M19" s="5" t="n">
        <x:f>J19-L19</x:f>
        <x:v>23.358473746194598</x:v>
      </x:c>
      <x:c r="N19" s="5" t="n">
        <x:f>J19+L19</x:f>
        <x:v>29.109105290511465</x:v>
      </x:c>
      <x:c r="O19" s="6" t="n">
        <x:f>IF(AND(M19&lt;=$R$7,N19&gt;=$R$7),1,0)</x:f>
        <x:v>1</x:v>
      </x:c>
      <x:c r="P19" s="1"/>
      <x:c r="Q19" s="1"/>
      <x:c r="R19" s="1"/>
      <x:c r="S19" s="1"/>
    </x:row>
    <x:row r="20" ht="23" customHeight="1">
      <x:c r="A20" s="1" t="n">
        <x:v>19</x:v>
      </x:c>
      <x:c r="B20" s="5" t="n">
        <x:f>_xlfn.NORM.INV('고정난수'!B20,$R$7,$R$8)</x:f>
        <x:v>27.25137109887123</x:v>
      </x:c>
      <x:c r="C20" s="5" t="n">
        <x:f>_xlfn.NORM.INV('고정난수'!C20,$R$7,$R$8)</x:f>
        <x:v>25.410649712864316</x:v>
      </x:c>
      <x:c r="D20" s="5" t="n">
        <x:f>_xlfn.NORM.INV('고정난수'!D20,$R$7,$R$8)</x:f>
        <x:v>20.89288482693246</x:v>
      </x:c>
      <x:c r="E20" s="5" t="n">
        <x:f>_xlfn.NORM.INV('고정난수'!E20,$R$7,$R$8)</x:f>
        <x:v>25.92351814100979</x:v>
      </x:c>
      <x:c r="F20" s="5" t="n">
        <x:f>_xlfn.NORM.INV('고정난수'!F20,$R$7,$R$8)</x:f>
        <x:v>23.051609647791917</x:v>
      </x:c>
      <x:c r="G20" s="5" t="n">
        <x:f>_xlfn.NORM.INV('고정난수'!G20,$R$7,$R$8)</x:f>
        <x:v>22.220409443766886</x:v>
      </x:c>
      <x:c r="H20" s="5" t="n">
        <x:f>_xlfn.NORM.INV('고정난수'!H20,$R$7,$R$8)</x:f>
        <x:v>23.878455942906637</x:v>
      </x:c>
      <x:c r="I20" s="5" t="n">
        <x:f>_xlfn.NORM.INV('고정난수'!I20,$R$7,$R$8)</x:f>
        <x:v>34.127614410926384</x:v>
      </x:c>
      <x:c r="J20" s="5" t="n">
        <x:f>AVERAGE(B20:I20)</x:f>
        <x:v>25.344564153133703</x:v>
      </x:c>
      <x:c r="K20" s="5" t="n">
        <x:f>_xlfn.STDEV.S(B20:I20)</x:f>
        <x:v>4.107525231633769</x:v>
      </x:c>
      <x:c r="L20" s="5" t="n">
        <x:f>_xlfn.CONFIDENCE.T($R$9,K20,8)</x:f>
        <x:v>3.433977007089352</x:v>
      </x:c>
      <x:c r="M20" s="5" t="n">
        <x:f>J20-L20</x:f>
        <x:v>21.91058714604435</x:v>
      </x:c>
      <x:c r="N20" s="5" t="n">
        <x:f>J20+L20</x:f>
        <x:v>28.778541160223057</x:v>
      </x:c>
      <x:c r="O20" s="6" t="n">
        <x:f>IF(AND(M20&lt;=$R$7,N20&gt;=$R$7),1,0)</x:f>
        <x:v>1</x:v>
      </x:c>
      <x:c r="P20" s="1"/>
      <x:c r="Q20" s="1"/>
      <x:c r="R20" s="1"/>
      <x:c r="S20" s="1"/>
    </x:row>
    <x:row r="21" ht="23" customHeight="1">
      <x:c r="A21" s="1" t="n">
        <x:v>20</x:v>
      </x:c>
      <x:c r="B21" s="5" t="n">
        <x:f>_xlfn.NORM.INV('고정난수'!B21,$R$7,$R$8)</x:f>
        <x:v>25.643784764983913</x:v>
      </x:c>
      <x:c r="C21" s="5" t="n">
        <x:f>_xlfn.NORM.INV('고정난수'!C21,$R$7,$R$8)</x:f>
        <x:v>22.081713725672643</x:v>
      </x:c>
      <x:c r="D21" s="5" t="n">
        <x:f>_xlfn.NORM.INV('고정난수'!D21,$R$7,$R$8)</x:f>
        <x:v>21.75107782071084</x:v>
      </x:c>
      <x:c r="E21" s="5" t="n">
        <x:f>_xlfn.NORM.INV('고정난수'!E21,$R$7,$R$8)</x:f>
        <x:v>23.57875393794017</x:v>
      </x:c>
      <x:c r="F21" s="5" t="n">
        <x:f>_xlfn.NORM.INV('고정난수'!F21,$R$7,$R$8)</x:f>
        <x:v>32.32682931921116</x:v>
      </x:c>
      <x:c r="G21" s="5" t="n">
        <x:f>_xlfn.NORM.INV('고정난수'!G21,$R$7,$R$8)</x:f>
        <x:v>29.415528853196395</x:v>
      </x:c>
      <x:c r="H21" s="5" t="n">
        <x:f>_xlfn.NORM.INV('고정난수'!H21,$R$7,$R$8)</x:f>
        <x:v>41.12701244344867</x:v>
      </x:c>
      <x:c r="I21" s="5" t="n">
        <x:f>_xlfn.NORM.INV('고정난수'!I21,$R$7,$R$8)</x:f>
        <x:v>33.54394814549998</x:v>
      </x:c>
      <x:c r="J21" s="5" t="n">
        <x:f>AVERAGE(B21:I21)</x:f>
        <x:v>28.683581126332975</x:v>
      </x:c>
      <x:c r="K21" s="5" t="n">
        <x:f>_xlfn.STDEV.S(B21:I21)</x:f>
        <x:v>6.752936220370487</x:v>
      </x:c>
      <x:c r="L21" s="5" t="n">
        <x:f>_xlfn.CONFIDENCE.T($R$9,K21,8)</x:f>
        <x:v>5.645595925376586</x:v>
      </x:c>
      <x:c r="M21" s="5" t="n">
        <x:f>J21-L21</x:f>
        <x:v>23.03798520095639</x:v>
      </x:c>
      <x:c r="N21" s="5" t="n">
        <x:f>J21+L21</x:f>
        <x:v>34.329177051709564</x:v>
      </x:c>
      <x:c r="O21" s="6" t="n">
        <x:f>IF(AND(M21&lt;=$R$7,N21&gt;=$R$7),1,0)</x:f>
        <x:v>1</x:v>
      </x:c>
      <x:c r="P21" s="1"/>
      <x:c r="Q21" s="1"/>
      <x:c r="R21" s="1"/>
      <x:c r="S21" s="1"/>
    </x:row>
    <x:row r="22" ht="23" customHeight="1">
      <x:c r="A22" s="1" t="n">
        <x:v>21</x:v>
      </x:c>
      <x:c r="B22" s="5" t="n">
        <x:f>_xlfn.NORM.INV('고정난수'!B22,$R$7,$R$8)</x:f>
        <x:v>19.543750645371635</x:v>
      </x:c>
      <x:c r="C22" s="5" t="n">
        <x:f>_xlfn.NORM.INV('고정난수'!C22,$R$7,$R$8)</x:f>
        <x:v>30.04345577738259</x:v>
      </x:c>
      <x:c r="D22" s="5" t="n">
        <x:f>_xlfn.NORM.INV('고정난수'!D22,$R$7,$R$8)</x:f>
        <x:v>24.60837101321868</x:v>
      </x:c>
      <x:c r="E22" s="5" t="n">
        <x:f>_xlfn.NORM.INV('고정난수'!E22,$R$7,$R$8)</x:f>
        <x:v>20.68609099886707</x:v>
      </x:c>
      <x:c r="F22" s="5" t="n">
        <x:f>_xlfn.NORM.INV('고정난수'!F22,$R$7,$R$8)</x:f>
        <x:v>22.94023137033629</x:v>
      </x:c>
      <x:c r="G22" s="5" t="n">
        <x:f>_xlfn.NORM.INV('고정난수'!G22,$R$7,$R$8)</x:f>
        <x:v>27.741235575851256</x:v>
      </x:c>
      <x:c r="H22" s="5" t="n">
        <x:f>_xlfn.NORM.INV('고정난수'!H22,$R$7,$R$8)</x:f>
        <x:v>22.296116673992827</x:v>
      </x:c>
      <x:c r="I22" s="5" t="n">
        <x:f>_xlfn.NORM.INV('고정난수'!I22,$R$7,$R$8)</x:f>
        <x:v>32.041888362346086</x:v>
      </x:c>
      <x:c r="J22" s="5" t="n">
        <x:f>AVERAGE(B22:I22)</x:f>
        <x:v>24.987642552170804</x:v>
      </x:c>
      <x:c r="K22" s="5" t="n">
        <x:f>_xlfn.STDEV.S(B22:I22)</x:f>
        <x:v>4.513871662805805</x:v>
      </x:c>
      <x:c r="L22" s="5" t="n">
        <x:f>_xlfn.CONFIDENCE.T($R$9,K22,8)</x:f>
        <x:v>3.7736911227352277</x:v>
      </x:c>
      <x:c r="M22" s="5" t="n">
        <x:f>J22-L22</x:f>
        <x:v>21.213951429435575</x:v>
      </x:c>
      <x:c r="N22" s="5" t="n">
        <x:f>J22+L22</x:f>
        <x:v>28.761333674906034</x:v>
      </x:c>
      <x:c r="O22" s="6" t="n">
        <x:f>IF(AND(M22&lt;=$R$7,N22&gt;=$R$7),1,0)</x:f>
        <x:v>1</x:v>
      </x:c>
      <x:c r="P22" s="1"/>
      <x:c r="Q22" s="1"/>
      <x:c r="R22" s="1"/>
      <x:c r="S22" s="1"/>
    </x:row>
    <x:row r="23" ht="23" customHeight="1">
      <x:c r="A23" s="1" t="n">
        <x:v>22</x:v>
      </x:c>
      <x:c r="B23" s="5" t="n">
        <x:f>_xlfn.NORM.INV('고정난수'!B23,$R$7,$R$8)</x:f>
        <x:v>21.87679325030249</x:v>
      </x:c>
      <x:c r="C23" s="5" t="n">
        <x:f>_xlfn.NORM.INV('고정난수'!C23,$R$7,$R$8)</x:f>
        <x:v>18.869135870685945</x:v>
      </x:c>
      <x:c r="D23" s="5" t="n">
        <x:f>_xlfn.NORM.INV('고정난수'!D23,$R$7,$R$8)</x:f>
        <x:v>36.28690629550251</x:v>
      </x:c>
      <x:c r="E23" s="5" t="n">
        <x:f>_xlfn.NORM.INV('고정난수'!E23,$R$7,$R$8)</x:f>
        <x:v>26.073415763122444</x:v>
      </x:c>
      <x:c r="F23" s="5" t="n">
        <x:f>_xlfn.NORM.INV('고정난수'!F23,$R$7,$R$8)</x:f>
        <x:v>21.429488535147588</x:v>
      </x:c>
      <x:c r="G23" s="5" t="n">
        <x:f>_xlfn.NORM.INV('고정난수'!G23,$R$7,$R$8)</x:f>
        <x:v>13.09760488949035</x:v>
      </x:c>
      <x:c r="H23" s="5" t="n">
        <x:f>_xlfn.NORM.INV('고정난수'!H23,$R$7,$R$8)</x:f>
        <x:v>36.37546161420245</x:v>
      </x:c>
      <x:c r="I23" s="5" t="n">
        <x:f>_xlfn.NORM.INV('고정난수'!I23,$R$7,$R$8)</x:f>
        <x:v>20.02453031867897</x:v>
      </x:c>
      <x:c r="J23" s="5" t="n">
        <x:f>AVERAGE(B23:I23)</x:f>
        <x:v>24.254167067141587</x:v>
      </x:c>
      <x:c r="K23" s="5" t="n">
        <x:f>_xlfn.STDEV.S(B23:I23)</x:f>
        <x:v>8.280875069018242</x:v>
      </x:c>
      <x:c r="L23" s="5" t="n">
        <x:f>_xlfn.CONFIDENCE.T($R$9,K23,8)</x:f>
        <x:v>6.9229847613808895</x:v>
      </x:c>
      <x:c r="M23" s="5" t="n">
        <x:f>J23-L23</x:f>
        <x:v>17.3311823057607</x:v>
      </x:c>
      <x:c r="N23" s="5" t="n">
        <x:f>J23+L23</x:f>
        <x:v>31.177151828522476</x:v>
      </x:c>
      <x:c r="O23" s="6" t="n">
        <x:f>IF(AND(M23&lt;=$R$7,N23&gt;=$R$7),1,0)</x:f>
        <x:v>1</x:v>
      </x:c>
      <x:c r="P23" s="1"/>
      <x:c r="Q23" s="1"/>
      <x:c r="R23" s="1"/>
      <x:c r="S23" s="1"/>
    </x:row>
    <x:row r="24" ht="23" customHeight="1">
      <x:c r="A24" s="1" t="n">
        <x:v>23</x:v>
      </x:c>
      <x:c r="B24" s="5" t="n">
        <x:f>_xlfn.NORM.INV('고정난수'!B24,$R$7,$R$8)</x:f>
        <x:v>19.932880083401294</x:v>
      </x:c>
      <x:c r="C24" s="5" t="n">
        <x:f>_xlfn.NORM.INV('고정난수'!C24,$R$7,$R$8)</x:f>
        <x:v>21.13548092884186</x:v>
      </x:c>
      <x:c r="D24" s="5" t="n">
        <x:f>_xlfn.NORM.INV('고정난수'!D24,$R$7,$R$8)</x:f>
        <x:v>25.03854777852836</x:v>
      </x:c>
      <x:c r="E24" s="5" t="n">
        <x:f>_xlfn.NORM.INV('고정난수'!E24,$R$7,$R$8)</x:f>
        <x:v>19.730254911679424</x:v>
      </x:c>
      <x:c r="F24" s="5" t="n">
        <x:f>_xlfn.NORM.INV('고정난수'!F24,$R$7,$R$8)</x:f>
        <x:v>23.64717618942376</x:v>
      </x:c>
      <x:c r="G24" s="5" t="n">
        <x:f>_xlfn.NORM.INV('고정난수'!G24,$R$7,$R$8)</x:f>
        <x:v>27.916907130339823</x:v>
      </x:c>
      <x:c r="H24" s="5" t="n">
        <x:f>_xlfn.NORM.INV('고정난수'!H24,$R$7,$R$8)</x:f>
        <x:v>27.01649027810988</x:v>
      </x:c>
      <x:c r="I24" s="5" t="n">
        <x:f>_xlfn.NORM.INV('고정난수'!I24,$R$7,$R$8)</x:f>
        <x:v>22.763348785778668</x:v>
      </x:c>
      <x:c r="J24" s="5" t="n">
        <x:f>AVERAGE(B24:I24)</x:f>
        <x:v>23.397635760762885</x:v>
      </x:c>
      <x:c r="K24" s="5" t="n">
        <x:f>_xlfn.STDEV.S(B24:I24)</x:f>
        <x:v>3.0995083262496363</x:v>
      </x:c>
      <x:c r="L24" s="5" t="n">
        <x:f>_xlfn.CONFIDENCE.T($R$9,K24,8)</x:f>
        <x:v>2.5912537903972273</x:v>
      </x:c>
      <x:c r="M24" s="5" t="n">
        <x:f>J24-L24</x:f>
        <x:v>20.806381970365656</x:v>
      </x:c>
      <x:c r="N24" s="5" t="n">
        <x:f>J24+L24</x:f>
        <x:v>25.988889551160113</x:v>
      </x:c>
      <x:c r="O24" s="6" t="n">
        <x:f>IF(AND(M24&lt;=$R$7,N24&gt;=$R$7),1,0)</x:f>
        <x:v>1</x:v>
      </x:c>
      <x:c r="P24" s="1"/>
      <x:c r="Q24" s="1"/>
      <x:c r="R24" s="1"/>
      <x:c r="S24" s="1"/>
    </x:row>
    <x:row r="25" ht="23" customHeight="1">
      <x:c r="A25" s="1" t="n">
        <x:v>24</x:v>
      </x:c>
      <x:c r="B25" s="5" t="n">
        <x:f>_xlfn.NORM.INV('고정난수'!B25,$R$7,$R$8)</x:f>
        <x:v>27.154171019102403</x:v>
      </x:c>
      <x:c r="C25" s="5" t="n">
        <x:f>_xlfn.NORM.INV('고정난수'!C25,$R$7,$R$8)</x:f>
        <x:v>23.10756317447101</x:v>
      </x:c>
      <x:c r="D25" s="5" t="n">
        <x:f>_xlfn.NORM.INV('고정난수'!D25,$R$7,$R$8)</x:f>
        <x:v>26.75077513648353</x:v>
      </x:c>
      <x:c r="E25" s="5" t="n">
        <x:f>_xlfn.NORM.INV('고정난수'!E25,$R$7,$R$8)</x:f>
        <x:v>29.89345886139631</x:v>
      </x:c>
      <x:c r="F25" s="5" t="n">
        <x:f>_xlfn.NORM.INV('고정난수'!F25,$R$7,$R$8)</x:f>
        <x:v>33.654268420925916</x:v>
      </x:c>
      <x:c r="G25" s="5" t="n">
        <x:f>_xlfn.NORM.INV('고정난수'!G25,$R$7,$R$8)</x:f>
        <x:v>29.79378737299789</x:v>
      </x:c>
      <x:c r="H25" s="5" t="n">
        <x:f>_xlfn.NORM.INV('고정난수'!H25,$R$7,$R$8)</x:f>
        <x:v>26.54427666242003</x:v>
      </x:c>
      <x:c r="I25" s="5" t="n">
        <x:f>_xlfn.NORM.INV('고정난수'!I25,$R$7,$R$8)</x:f>
        <x:v>18.471798823669538</x:v>
      </x:c>
      <x:c r="J25" s="5" t="n">
        <x:f>AVERAGE(B25:I25)</x:f>
        <x:v>26.92126243393333</x:v>
      </x:c>
      <x:c r="K25" s="5" t="n">
        <x:f>_xlfn.STDEV.S(B25:I25)</x:f>
        <x:v>4.607166602032808</x:v>
      </x:c>
      <x:c r="L25" s="5" t="n">
        <x:f>_xlfn.CONFIDENCE.T($R$9,K25,8)</x:f>
        <x:v>3.851687643296076</x:v>
      </x:c>
      <x:c r="M25" s="5" t="n">
        <x:f>J25-L25</x:f>
        <x:v>23.069574790637255</x:v>
      </x:c>
      <x:c r="N25" s="5" t="n">
        <x:f>J25+L25</x:f>
        <x:v>30.772950077229403</x:v>
      </x:c>
      <x:c r="O25" s="6" t="n">
        <x:f>IF(AND(M25&lt;=$R$7,N25&gt;=$R$7),1,0)</x:f>
        <x:v>1</x:v>
      </x:c>
      <x:c r="P25" s="1"/>
      <x:c r="Q25" s="1"/>
      <x:c r="R25" s="1"/>
      <x:c r="S25" s="1"/>
    </x:row>
    <x:row r="26" ht="23" customHeight="1">
      <x:c r="A26" s="1" t="n">
        <x:v>25</x:v>
      </x:c>
      <x:c r="B26" s="5" t="n">
        <x:f>_xlfn.NORM.INV('고정난수'!B26,$R$7,$R$8)</x:f>
        <x:v>23.05369802519938</x:v>
      </x:c>
      <x:c r="C26" s="5" t="n">
        <x:f>_xlfn.NORM.INV('고정난수'!C26,$R$7,$R$8)</x:f>
        <x:v>20.24953293028838</x:v>
      </x:c>
      <x:c r="D26" s="5" t="n">
        <x:f>_xlfn.NORM.INV('고정난수'!D26,$R$7,$R$8)</x:f>
        <x:v>13.601501135842184</x:v>
      </x:c>
      <x:c r="E26" s="5" t="n">
        <x:f>_xlfn.NORM.INV('고정난수'!E26,$R$7,$R$8)</x:f>
        <x:v>26.357176851134803</x:v>
      </x:c>
      <x:c r="F26" s="5" t="n">
        <x:f>_xlfn.NORM.INV('고정난수'!F26,$R$7,$R$8)</x:f>
        <x:v>24.721659998691397</x:v>
      </x:c>
      <x:c r="G26" s="5" t="n">
        <x:f>_xlfn.NORM.INV('고정난수'!G26,$R$7,$R$8)</x:f>
        <x:v>27.4628360849692</x:v>
      </x:c>
      <x:c r="H26" s="5" t="n">
        <x:f>_xlfn.NORM.INV('고정난수'!H26,$R$7,$R$8)</x:f>
        <x:v>17.090458493359996</x:v>
      </x:c>
      <x:c r="I26" s="5" t="n">
        <x:f>_xlfn.NORM.INV('고정난수'!I26,$R$7,$R$8)</x:f>
        <x:v>15.71724258667441</x:v>
      </x:c>
      <x:c r="J26" s="5" t="n">
        <x:f>AVERAGE(B26:I26)</x:f>
        <x:v>21.03176326326997</x:v>
      </x:c>
      <x:c r="K26" s="5" t="n">
        <x:f>_xlfn.STDEV.S(B26:I26)</x:f>
        <x:v>5.168876342477805</x:v>
      </x:c>
      <x:c r="L26" s="5" t="n">
        <x:f>_xlfn.CONFIDENCE.T($R$9,K26,8)</x:f>
        <x:v>4.321288735089986</x:v>
      </x:c>
      <x:c r="M26" s="5" t="n">
        <x:f>J26-L26</x:f>
        <x:v>16.710474528179983</x:v>
      </x:c>
      <x:c r="N26" s="5" t="n">
        <x:f>J26+L26</x:f>
        <x:v>25.353051998359955</x:v>
      </x:c>
      <x:c r="O26" s="6" t="n">
        <x:f>IF(AND(M26&lt;=$R$7,N26&gt;=$R$7),1,0)</x:f>
        <x:v>1</x:v>
      </x:c>
      <x:c r="P26" s="1"/>
      <x:c r="Q26" s="1"/>
      <x:c r="R26" s="1"/>
      <x:c r="S26" s="1"/>
    </x:row>
    <x:row r="27" ht="23" customHeight="1">
      <x:c r="A27" s="1" t="n">
        <x:v>26</x:v>
      </x:c>
      <x:c r="B27" s="5" t="n">
        <x:f>_xlfn.NORM.INV('고정난수'!B27,$R$7,$R$8)</x:f>
        <x:v>28.84125133715599</x:v>
      </x:c>
      <x:c r="C27" s="5" t="n">
        <x:f>_xlfn.NORM.INV('고정난수'!C27,$R$7,$R$8)</x:f>
        <x:v>26.55617544394598</x:v>
      </x:c>
      <x:c r="D27" s="5" t="n">
        <x:f>_xlfn.NORM.INV('고정난수'!D27,$R$7,$R$8)</x:f>
        <x:v>21.586442421056066</x:v>
      </x:c>
      <x:c r="E27" s="5" t="n">
        <x:f>_xlfn.NORM.INV('고정난수'!E27,$R$7,$R$8)</x:f>
        <x:v>19.34298023679418</x:v>
      </x:c>
      <x:c r="F27" s="5" t="n">
        <x:f>_xlfn.NORM.INV('고정난수'!F27,$R$7,$R$8)</x:f>
        <x:v>28.783116952786713</x:v>
      </x:c>
      <x:c r="G27" s="5" t="n">
        <x:f>_xlfn.NORM.INV('고정난수'!G27,$R$7,$R$8)</x:f>
        <x:v>23.59566580672461</x:v>
      </x:c>
      <x:c r="H27" s="5" t="n">
        <x:f>_xlfn.NORM.INV('고정난수'!H27,$R$7,$R$8)</x:f>
        <x:v>17.03280540625037</x:v>
      </x:c>
      <x:c r="I27" s="5" t="n">
        <x:f>_xlfn.NORM.INV('고정난수'!I27,$R$7,$R$8)</x:f>
        <x:v>25.46651523405081</x:v>
      </x:c>
      <x:c r="J27" s="5" t="n">
        <x:f>AVERAGE(B27:I27)</x:f>
        <x:v>23.90061910484559</x:v>
      </x:c>
      <x:c r="K27" s="5" t="n">
        <x:f>_xlfn.STDEV.S(B27:I27)</x:f>
        <x:v>4.328311936469745</x:v>
      </x:c>
      <x:c r="L27" s="5" t="n">
        <x:f>_xlfn.CONFIDENCE.T($R$9,K27,8)</x:f>
        <x:v>3.618559310330907</x:v>
      </x:c>
      <x:c r="M27" s="5" t="n">
        <x:f>J27-L27</x:f>
        <x:v>20.28205979451468</x:v>
      </x:c>
      <x:c r="N27" s="5" t="n">
        <x:f>J27+L27</x:f>
        <x:v>27.519178415176498</x:v>
      </x:c>
      <x:c r="O27" s="6" t="n">
        <x:f>IF(AND(M27&lt;=$R$7,N27&gt;=$R$7),1,0)</x:f>
        <x:v>1</x:v>
      </x:c>
      <x:c r="P27" s="1"/>
      <x:c r="Q27" s="1"/>
      <x:c r="R27" s="1"/>
      <x:c r="S27" s="1"/>
    </x:row>
    <x:row r="28" ht="23" customHeight="1">
      <x:c r="A28" s="1" t="n">
        <x:v>27</x:v>
      </x:c>
      <x:c r="B28" s="5" t="n">
        <x:f>_xlfn.NORM.INV('고정난수'!B28,$R$7,$R$8)</x:f>
        <x:v>37.54118659512768</x:v>
      </x:c>
      <x:c r="C28" s="5" t="n">
        <x:f>_xlfn.NORM.INV('고정난수'!C28,$R$7,$R$8)</x:f>
        <x:v>31.370164372144863</x:v>
      </x:c>
      <x:c r="D28" s="5" t="n">
        <x:f>_xlfn.NORM.INV('고정난수'!D28,$R$7,$R$8)</x:f>
        <x:v>22.01913431329299</x:v>
      </x:c>
      <x:c r="E28" s="5" t="n">
        <x:f>_xlfn.NORM.INV('고정난수'!E28,$R$7,$R$8)</x:f>
        <x:v>31.95399976231593</x:v>
      </x:c>
      <x:c r="F28" s="5" t="n">
        <x:f>_xlfn.NORM.INV('고정난수'!F28,$R$7,$R$8)</x:f>
        <x:v>32.16455585392413</x:v>
      </x:c>
      <x:c r="G28" s="5" t="n">
        <x:f>_xlfn.NORM.INV('고정난수'!G28,$R$7,$R$8)</x:f>
        <x:v>13.525138817403585</x:v>
      </x:c>
      <x:c r="H28" s="5" t="n">
        <x:f>_xlfn.NORM.INV('고정난수'!H28,$R$7,$R$8)</x:f>
        <x:v>22.31210062467803</x:v>
      </x:c>
      <x:c r="I28" s="5" t="n">
        <x:f>_xlfn.NORM.INV('고정난수'!I28,$R$7,$R$8)</x:f>
        <x:v>27.96365020154862</x:v>
      </x:c>
      <x:c r="J28" s="5" t="n">
        <x:f>AVERAGE(B28:I28)</x:f>
        <x:v>27.35624131755448</x:v>
      </x:c>
      <x:c r="K28" s="5" t="n">
        <x:f>_xlfn.STDEV.S(B28:I28)</x:f>
        <x:v>7.650400254878136</x:v>
      </x:c>
      <x:c r="L28" s="5" t="n">
        <x:f>_xlfn.CONFIDENCE.T($R$9,K28,8)</x:f>
        <x:v>6.395894629680125</x:v>
      </x:c>
      <x:c r="M28" s="5" t="n">
        <x:f>J28-L28</x:f>
        <x:v>20.960346687874356</x:v>
      </x:c>
      <x:c r="N28" s="5" t="n">
        <x:f>J28+L28</x:f>
        <x:v>33.752135947234606</x:v>
      </x:c>
      <x:c r="O28" s="6" t="n">
        <x:f>IF(AND(M28&lt;=$R$7,N28&gt;=$R$7),1,0)</x:f>
        <x:v>1</x:v>
      </x:c>
      <x:c r="P28" s="1"/>
      <x:c r="Q28" s="1"/>
      <x:c r="R28" s="1"/>
      <x:c r="S28" s="1"/>
    </x:row>
    <x:row r="29" ht="23" customHeight="1">
      <x:c r="A29" s="1" t="n">
        <x:v>28</x:v>
      </x:c>
      <x:c r="B29" s="5" t="n">
        <x:f>_xlfn.NORM.INV('고정난수'!B29,$R$7,$R$8)</x:f>
        <x:v>20.46589119122444</x:v>
      </x:c>
      <x:c r="C29" s="5" t="n">
        <x:f>_xlfn.NORM.INV('고정난수'!C29,$R$7,$R$8)</x:f>
        <x:v>31.11606377227955</x:v>
      </x:c>
      <x:c r="D29" s="5" t="n">
        <x:f>_xlfn.NORM.INV('고정난수'!D29,$R$7,$R$8)</x:f>
        <x:v>22.969998020040375</x:v>
      </x:c>
      <x:c r="E29" s="5" t="n">
        <x:f>_xlfn.NORM.INV('고정난수'!E29,$R$7,$R$8)</x:f>
        <x:v>21.24385754977896</x:v>
      </x:c>
      <x:c r="F29" s="5" t="n">
        <x:f>_xlfn.NORM.INV('고정난수'!F29,$R$7,$R$8)</x:f>
        <x:v>22.685961026506057</x:v>
      </x:c>
      <x:c r="G29" s="5" t="n">
        <x:f>_xlfn.NORM.INV('고정난수'!G29,$R$7,$R$8)</x:f>
        <x:v>37.38640298028774</x:v>
      </x:c>
      <x:c r="H29" s="5" t="n">
        <x:f>_xlfn.NORM.INV('고정난수'!H29,$R$7,$R$8)</x:f>
        <x:v>25.382265984041112</x:v>
      </x:c>
      <x:c r="I29" s="5" t="n">
        <x:f>_xlfn.NORM.INV('고정난수'!I29,$R$7,$R$8)</x:f>
        <x:v>25.60088258112843</x:v>
      </x:c>
      <x:c r="J29" s="5" t="n">
        <x:f>AVERAGE(B29:I29)</x:f>
        <x:v>25.856415388160833</x:v>
      </x:c>
      <x:c r="K29" s="5" t="n">
        <x:f>_xlfn.STDEV.S(B29:I29)</x:f>
        <x:v>5.727268816617046</x:v>
      </x:c>
      <x:c r="L29" s="5" t="n">
        <x:f>_xlfn.CONFIDENCE.T($R$9,K29,8)</x:f>
        <x:v>4.78811652286798</x:v>
      </x:c>
      <x:c r="M29" s="5" t="n">
        <x:f>J29-L29</x:f>
        <x:v>21.068298865292853</x:v>
      </x:c>
      <x:c r="N29" s="5" t="n">
        <x:f>J29+L29</x:f>
        <x:v>30.644531911028814</x:v>
      </x:c>
      <x:c r="O29" s="6" t="n">
        <x:f>IF(AND(M29&lt;=$R$7,N29&gt;=$R$7),1,0)</x:f>
        <x:v>1</x:v>
      </x:c>
      <x:c r="P29" s="1"/>
      <x:c r="Q29" s="1"/>
      <x:c r="R29" s="1"/>
      <x:c r="S29" s="1"/>
    </x:row>
    <x:row r="30" ht="23" customHeight="1">
      <x:c r="A30" s="1" t="n">
        <x:v>29</x:v>
      </x:c>
      <x:c r="B30" s="5" t="n">
        <x:f>_xlfn.NORM.INV('고정난수'!B30,$R$7,$R$8)</x:f>
        <x:v>19.813381767270826</x:v>
      </x:c>
      <x:c r="C30" s="5" t="n">
        <x:f>_xlfn.NORM.INV('고정난수'!C30,$R$7,$R$8)</x:f>
        <x:v>33.41217121223697</x:v>
      </x:c>
      <x:c r="D30" s="5" t="n">
        <x:f>_xlfn.NORM.INV('고정난수'!D30,$R$7,$R$8)</x:f>
        <x:v>25.82095334131441</x:v>
      </x:c>
      <x:c r="E30" s="5" t="n">
        <x:f>_xlfn.NORM.INV('고정난수'!E30,$R$7,$R$8)</x:f>
        <x:v>23.186589098365996</x:v>
      </x:c>
      <x:c r="F30" s="5" t="n">
        <x:f>_xlfn.NORM.INV('고정난수'!F30,$R$7,$R$8)</x:f>
        <x:v>19.015615001176165</x:v>
      </x:c>
      <x:c r="G30" s="5" t="n">
        <x:f>_xlfn.NORM.INV('고정난수'!G30,$R$7,$R$8)</x:f>
        <x:v>26.321507867095594</x:v>
      </x:c>
      <x:c r="H30" s="5" t="n">
        <x:f>_xlfn.NORM.INV('고정난수'!H30,$R$7,$R$8)</x:f>
        <x:v>36.59832534606064</x:v>
      </x:c>
      <x:c r="I30" s="5" t="n">
        <x:f>_xlfn.NORM.INV('고정난수'!I30,$R$7,$R$8)</x:f>
        <x:v>26.061356757000176</x:v>
      </x:c>
      <x:c r="J30" s="5" t="n">
        <x:f>AVERAGE(B30:I30)</x:f>
        <x:v>26.278737548815098</x:v>
      </x:c>
      <x:c r="K30" s="5" t="n">
        <x:f>_xlfn.STDEV.S(B30:I30)</x:f>
        <x:v>6.115011678396701</x:v>
      </x:c>
      <x:c r="L30" s="5" t="n">
        <x:f>_xlfn.CONFIDENCE.T($R$9,K30,8)</x:f>
        <x:v>5.112277665387549</x:v>
      </x:c>
      <x:c r="M30" s="5" t="n">
        <x:f>J30-L30</x:f>
        <x:v>21.16645988342755</x:v>
      </x:c>
      <x:c r="N30" s="5" t="n">
        <x:f>J30+L30</x:f>
        <x:v>31.391015214202646</x:v>
      </x:c>
      <x:c r="O30" s="6" t="n">
        <x:f>IF(AND(M30&lt;=$R$7,N30&gt;=$R$7),1,0)</x:f>
        <x:v>1</x:v>
      </x:c>
      <x:c r="P30" s="1"/>
      <x:c r="Q30" s="1"/>
      <x:c r="R30" s="1"/>
      <x:c r="S30" s="1"/>
    </x:row>
    <x:row r="31" ht="23" customHeight="1">
      <x:c r="A31" s="1" t="n">
        <x:v>30</x:v>
      </x:c>
      <x:c r="B31" s="5" t="n">
        <x:f>_xlfn.NORM.INV('고정난수'!B31,$R$7,$R$8)</x:f>
        <x:v>18.330629830384062</x:v>
      </x:c>
      <x:c r="C31" s="5" t="n">
        <x:f>_xlfn.NORM.INV('고정난수'!C31,$R$7,$R$8)</x:f>
        <x:v>26.058664703836193</x:v>
      </x:c>
      <x:c r="D31" s="5" t="n">
        <x:f>_xlfn.NORM.INV('고정난수'!D31,$R$7,$R$8)</x:f>
        <x:v>29.468974644963428</x:v>
      </x:c>
      <x:c r="E31" s="5" t="n">
        <x:f>_xlfn.NORM.INV('고정난수'!E31,$R$7,$R$8)</x:f>
        <x:v>11.336665477876487</x:v>
      </x:c>
      <x:c r="F31" s="5" t="n">
        <x:f>_xlfn.NORM.INV('고정난수'!F31,$R$7,$R$8)</x:f>
        <x:v>26.86759448296103</x:v>
      </x:c>
      <x:c r="G31" s="5" t="n">
        <x:f>_xlfn.NORM.INV('고정난수'!G31,$R$7,$R$8)</x:f>
        <x:v>21.266614513340226</x:v>
      </x:c>
      <x:c r="H31" s="5" t="n">
        <x:f>_xlfn.NORM.INV('고정난수'!H31,$R$7,$R$8)</x:f>
        <x:v>27.42883046781429</x:v>
      </x:c>
      <x:c r="I31" s="5" t="n">
        <x:f>_xlfn.NORM.INV('고정난수'!I31,$R$7,$R$8)</x:f>
        <x:v>27.495890331379393</x:v>
      </x:c>
      <x:c r="J31" s="5" t="n">
        <x:f>AVERAGE(B31:I31)</x:f>
        <x:v>23.53173305656939</x:v>
      </x:c>
      <x:c r="K31" s="5" t="n">
        <x:f>_xlfn.STDEV.S(B31:I31)</x:f>
        <x:v>6.147798837799772</x:v>
      </x:c>
      <x:c r="L31" s="5" t="n">
        <x:f>_xlfn.CONFIDENCE.T($R$9,K31,8)</x:f>
        <x:v>5.139688416428301</x:v>
      </x:c>
      <x:c r="M31" s="5" t="n">
        <x:f>J31-L31</x:f>
        <x:v>18.392044640141087</x:v>
      </x:c>
      <x:c r="N31" s="5" t="n">
        <x:f>J31+L31</x:f>
        <x:v>28.671421472997693</x:v>
      </x:c>
      <x:c r="O31" s="6" t="n">
        <x:f>IF(AND(M31&lt;=$R$7,N31&gt;=$R$7),1,0)</x:f>
        <x:v>1</x:v>
      </x:c>
      <x:c r="P31" s="1"/>
      <x:c r="Q31" s="1"/>
      <x:c r="R31" s="1"/>
      <x:c r="S31" s="1"/>
    </x:row>
    <x:row r="32" ht="23" customHeight="1">
      <x:c r="A32" s="1" t="n">
        <x:v>31</x:v>
      </x:c>
      <x:c r="B32" s="5" t="n">
        <x:f>_xlfn.NORM.INV('고정난수'!B32,$R$7,$R$8)</x:f>
        <x:v>21.33954576792229</x:v>
      </x:c>
      <x:c r="C32" s="5" t="n">
        <x:f>_xlfn.NORM.INV('고정난수'!C32,$R$7,$R$8)</x:f>
        <x:v>32.454934206060784</x:v>
      </x:c>
      <x:c r="D32" s="5" t="n">
        <x:f>_xlfn.NORM.INV('고정난수'!D32,$R$7,$R$8)</x:f>
        <x:v>24.093546161316386</x:v>
      </x:c>
      <x:c r="E32" s="5" t="n">
        <x:f>_xlfn.NORM.INV('고정난수'!E32,$R$7,$R$8)</x:f>
        <x:v>20.34260559883861</x:v>
      </x:c>
      <x:c r="F32" s="5" t="n">
        <x:f>_xlfn.NORM.INV('고정난수'!F32,$R$7,$R$8)</x:f>
        <x:v>26.557760354540836</x:v>
      </x:c>
      <x:c r="G32" s="5" t="n">
        <x:f>_xlfn.NORM.INV('고정난수'!G32,$R$7,$R$8)</x:f>
        <x:v>22.989949524095834</x:v>
      </x:c>
      <x:c r="H32" s="5" t="n">
        <x:f>_xlfn.NORM.INV('고정난수'!H32,$R$7,$R$8)</x:f>
        <x:v>20.067424313003666</x:v>
      </x:c>
      <x:c r="I32" s="5" t="n">
        <x:f>_xlfn.NORM.INV('고정난수'!I32,$R$7,$R$8)</x:f>
        <x:v>31.947688917512643</x:v>
      </x:c>
      <x:c r="J32" s="5" t="n">
        <x:f>AVERAGE(B32:I32)</x:f>
        <x:v>24.97418185541138</x:v>
      </x:c>
      <x:c r="K32" s="5" t="n">
        <x:f>_xlfn.STDEV.S(B32:I32)</x:f>
        <x:v>4.936022432790562</x:v>
      </x:c>
      <x:c r="L32" s="5" t="n">
        <x:f>_xlfn.CONFIDENCE.T($R$9,K32,8)</x:f>
        <x:v>4.126617996193804</x:v>
      </x:c>
      <x:c r="M32" s="5" t="n">
        <x:f>J32-L32</x:f>
        <x:v>20.847563859217576</x:v>
      </x:c>
      <x:c r="N32" s="5" t="n">
        <x:f>J32+L32</x:f>
        <x:v>29.100799851605185</x:v>
      </x:c>
      <x:c r="O32" s="6" t="n">
        <x:f>IF(AND(M32&lt;=$R$7,N32&gt;=$R$7),1,0)</x:f>
        <x:v>1</x:v>
      </x:c>
      <x:c r="P32" s="1"/>
      <x:c r="Q32" s="1"/>
      <x:c r="R32" s="1"/>
      <x:c r="S32" s="1"/>
    </x:row>
    <x:row r="33" ht="23" customHeight="1">
      <x:c r="A33" s="1" t="n">
        <x:v>32</x:v>
      </x:c>
      <x:c r="B33" s="5" t="n">
        <x:f>_xlfn.NORM.INV('고정난수'!B33,$R$7,$R$8)</x:f>
        <x:v>27.707307074235402</x:v>
      </x:c>
      <x:c r="C33" s="5" t="n">
        <x:f>_xlfn.NORM.INV('고정난수'!C33,$R$7,$R$8)</x:f>
        <x:v>27.103953602413124</x:v>
      </x:c>
      <x:c r="D33" s="5" t="n">
        <x:f>_xlfn.NORM.INV('고정난수'!D33,$R$7,$R$8)</x:f>
        <x:v>23.391962806277025</x:v>
      </x:c>
      <x:c r="E33" s="5" t="n">
        <x:f>_xlfn.NORM.INV('고정난수'!E33,$R$7,$R$8)</x:f>
        <x:v>25.077248817991176</x:v>
      </x:c>
      <x:c r="F33" s="5" t="n">
        <x:f>_xlfn.NORM.INV('고정난수'!F33,$R$7,$R$8)</x:f>
        <x:v>30.1681361232936</x:v>
      </x:c>
      <x:c r="G33" s="5" t="n">
        <x:f>_xlfn.NORM.INV('고정난수'!G33,$R$7,$R$8)</x:f>
        <x:v>16.840756486139814</x:v>
      </x:c>
      <x:c r="H33" s="5" t="n">
        <x:f>_xlfn.NORM.INV('고정난수'!H33,$R$7,$R$8)</x:f>
        <x:v>33.96238852408632</x:v>
      </x:c>
      <x:c r="I33" s="5" t="n">
        <x:f>_xlfn.NORM.INV('고정난수'!I33,$R$7,$R$8)</x:f>
        <x:v>29.103659812130104</x:v>
      </x:c>
      <x:c r="J33" s="5" t="n">
        <x:f>AVERAGE(B33:I33)</x:f>
        <x:v>26.66942665582082</x:v>
      </x:c>
      <x:c r="K33" s="5" t="n">
        <x:f>_xlfn.STDEV.S(B33:I33)</x:f>
        <x:v>5.1060093181045945</x:v>
      </x:c>
      <x:c r="L33" s="5" t="n">
        <x:f>_xlfn.CONFIDENCE.T($R$9,K33,8)</x:f>
        <x:v>4.268730587780476</x:v>
      </x:c>
      <x:c r="M33" s="5" t="n">
        <x:f>J33-L33</x:f>
        <x:v>22.400696068040347</x:v>
      </x:c>
      <x:c r="N33" s="5" t="n">
        <x:f>J33+L33</x:f>
        <x:v>30.938157243601296</x:v>
      </x:c>
      <x:c r="O33" s="6" t="n">
        <x:f>IF(AND(M33&lt;=$R$7,N33&gt;=$R$7),1,0)</x:f>
        <x:v>1</x:v>
      </x:c>
      <x:c r="P33" s="1"/>
      <x:c r="Q33" s="1"/>
      <x:c r="R33" s="1"/>
      <x:c r="S33" s="1"/>
    </x:row>
    <x:row r="34" ht="23" customHeight="1">
      <x:c r="A34" s="1" t="n">
        <x:v>33</x:v>
      </x:c>
      <x:c r="B34" s="5" t="n">
        <x:f>_xlfn.NORM.INV('고정난수'!B34,$R$7,$R$8)</x:f>
        <x:v>28.562936639765926</x:v>
      </x:c>
      <x:c r="C34" s="5" t="n">
        <x:f>_xlfn.NORM.INV('고정난수'!C34,$R$7,$R$8)</x:f>
        <x:v>33.45008272623818</x:v>
      </x:c>
      <x:c r="D34" s="5" t="n">
        <x:f>_xlfn.NORM.INV('고정난수'!D34,$R$7,$R$8)</x:f>
        <x:v>22.856001937285704</x:v>
      </x:c>
      <x:c r="E34" s="5" t="n">
        <x:f>_xlfn.NORM.INV('고정난수'!E34,$R$7,$R$8)</x:f>
        <x:v>27.595679969565058</x:v>
      </x:c>
      <x:c r="F34" s="5" t="n">
        <x:f>_xlfn.NORM.INV('고정난수'!F34,$R$7,$R$8)</x:f>
        <x:v>34.97270528826853</x:v>
      </x:c>
      <x:c r="G34" s="5" t="n">
        <x:f>_xlfn.NORM.INV('고정난수'!G34,$R$7,$R$8)</x:f>
        <x:v>38.203251571351196</x:v>
      </x:c>
      <x:c r="H34" s="5" t="n">
        <x:f>_xlfn.NORM.INV('고정난수'!H34,$R$7,$R$8)</x:f>
        <x:v>17.593155278885167</x:v>
      </x:c>
      <x:c r="I34" s="5" t="n">
        <x:f>_xlfn.NORM.INV('고정난수'!I34,$R$7,$R$8)</x:f>
        <x:v>23.782533681504127</x:v>
      </x:c>
      <x:c r="J34" s="5" t="n">
        <x:f>AVERAGE(B34:I34)</x:f>
        <x:v>28.377043386607987</x:v>
      </x:c>
      <x:c r="K34" s="5" t="n">
        <x:f>_xlfn.STDEV.S(B34:I34)</x:f>
        <x:v>6.910877526239164</x:v>
      </x:c>
      <x:c r="L34" s="5" t="n">
        <x:f>_xlfn.CONFIDENCE.T($R$9,K34,8)</x:f>
        <x:v>5.777638160600295</x:v>
      </x:c>
      <x:c r="M34" s="5" t="n">
        <x:f>J34-L34</x:f>
        <x:v>22.59940522600769</x:v>
      </x:c>
      <x:c r="N34" s="5" t="n">
        <x:f>J34+L34</x:f>
        <x:v>34.154681547208284</x:v>
      </x:c>
      <x:c r="O34" s="6" t="n">
        <x:f>IF(AND(M34&lt;=$R$7,N34&gt;=$R$7),1,0)</x:f>
        <x:v>1</x:v>
      </x:c>
      <x:c r="P34" s="1"/>
      <x:c r="Q34" s="1"/>
      <x:c r="R34" s="1"/>
      <x:c r="S34" s="1"/>
    </x:row>
    <x:row r="35" ht="23" customHeight="1">
      <x:c r="A35" s="1" t="n">
        <x:v>34</x:v>
      </x:c>
      <x:c r="B35" s="5" t="n">
        <x:f>_xlfn.NORM.INV('고정난수'!B35,$R$7,$R$8)</x:f>
        <x:v>21.804710202817194</x:v>
      </x:c>
      <x:c r="C35" s="5" t="n">
        <x:f>_xlfn.NORM.INV('고정난수'!C35,$R$7,$R$8)</x:f>
        <x:v>31.5273667027606</x:v>
      </x:c>
      <x:c r="D35" s="5" t="n">
        <x:f>_xlfn.NORM.INV('고정난수'!D35,$R$7,$R$8)</x:f>
        <x:v>23.43066325117336</x:v>
      </x:c>
      <x:c r="E35" s="5" t="n">
        <x:f>_xlfn.NORM.INV('고정난수'!E35,$R$7,$R$8)</x:f>
        <x:v>30.843154745984364</x:v>
      </x:c>
      <x:c r="F35" s="5" t="n">
        <x:f>_xlfn.NORM.INV('고정난수'!F35,$R$7,$R$8)</x:f>
        <x:v>24.01627261582804</x:v>
      </x:c>
      <x:c r="G35" s="5" t="n">
        <x:f>_xlfn.NORM.INV('고정난수'!G35,$R$7,$R$8)</x:f>
        <x:v>12.589821175034274</x:v>
      </x:c>
      <x:c r="H35" s="5" t="n">
        <x:f>_xlfn.NORM.INV('고정난수'!H35,$R$7,$R$8)</x:f>
        <x:v>31.78416256480365</x:v>
      </x:c>
      <x:c r="I35" s="5" t="n">
        <x:f>_xlfn.NORM.INV('고정난수'!I35,$R$7,$R$8)</x:f>
        <x:v>24.911743769957866</x:v>
      </x:c>
      <x:c r="J35" s="5" t="n">
        <x:f>AVERAGE(B35:I35)</x:f>
        <x:v>25.11348687854492</x:v>
      </x:c>
      <x:c r="K35" s="5" t="n">
        <x:f>_xlfn.STDEV.S(B35:I35)</x:f>
        <x:v>6.4401812630439075</x:v>
      </x:c>
      <x:c r="L35" s="5" t="n">
        <x:f>_xlfn.CONFIDENCE.T($R$9,K35,8)</x:f>
        <x:v>5.384126239434936</x:v>
      </x:c>
      <x:c r="M35" s="5" t="n">
        <x:f>J35-L35</x:f>
        <x:v>19.729360639109984</x:v>
      </x:c>
      <x:c r="N35" s="5" t="n">
        <x:f>J35+L35</x:f>
        <x:v>30.497613117979853</x:v>
      </x:c>
      <x:c r="O35" s="6" t="n">
        <x:f>IF(AND(M35&lt;=$R$7,N35&gt;=$R$7),1,0)</x:f>
        <x:v>1</x:v>
      </x:c>
      <x:c r="P35" s="1"/>
      <x:c r="Q35" s="1"/>
      <x:c r="R35" s="1"/>
      <x:c r="S35" s="1"/>
    </x:row>
    <x:row r="36" ht="23" customHeight="1">
      <x:c r="A36" s="1" t="n">
        <x:v>35</x:v>
      </x:c>
      <x:c r="B36" s="5" t="n">
        <x:f>_xlfn.NORM.INV('고정난수'!B36,$R$7,$R$8)</x:f>
        <x:v>21.875246073307196</x:v>
      </x:c>
      <x:c r="C36" s="5" t="n">
        <x:f>_xlfn.NORM.INV('고정난수'!C36,$R$7,$R$8)</x:f>
        <x:v>23.26156629055503</x:v>
      </x:c>
      <x:c r="D36" s="5" t="n">
        <x:f>_xlfn.NORM.INV('고정난수'!D36,$R$7,$R$8)</x:f>
        <x:v>26.831905776496033</x:v>
      </x:c>
      <x:c r="E36" s="5" t="n">
        <x:f>_xlfn.NORM.INV('고정난수'!E36,$R$7,$R$8)</x:f>
        <x:v>23.062141773859615</x:v>
      </x:c>
      <x:c r="F36" s="5" t="n">
        <x:f>_xlfn.NORM.INV('고정난수'!F36,$R$7,$R$8)</x:f>
        <x:v>26.969705267989603</x:v>
      </x:c>
      <x:c r="G36" s="5" t="n">
        <x:f>_xlfn.NORM.INV('고정난수'!G36,$R$7,$R$8)</x:f>
        <x:v>21.51075298574746</x:v>
      </x:c>
      <x:c r="H36" s="5" t="n">
        <x:f>_xlfn.NORM.INV('고정난수'!H36,$R$7,$R$8)</x:f>
        <x:v>29.36495930969879</x:v>
      </x:c>
      <x:c r="I36" s="5" t="n">
        <x:f>_xlfn.NORM.INV('고정난수'!I36,$R$7,$R$8)</x:f>
        <x:v>21.146040133621884</x:v>
      </x:c>
      <x:c r="J36" s="5" t="n">
        <x:f>AVERAGE(B36:I36)</x:f>
        <x:v>24.25278970140945</x:v>
      </x:c>
      <x:c r="K36" s="5" t="n">
        <x:f>_xlfn.STDEV.S(B36:I36)</x:f>
        <x:v>3.0564051315401235</x:v>
      </x:c>
      <x:c r="L36" s="5" t="n">
        <x:f>_xlfn.CONFIDENCE.T($R$9,K36,8)</x:f>
        <x:v>2.555218618068976</x:v>
      </x:c>
      <x:c r="M36" s="5" t="n">
        <x:f>J36-L36</x:f>
        <x:v>21.697571083340474</x:v>
      </x:c>
      <x:c r="N36" s="5" t="n">
        <x:f>J36+L36</x:f>
        <x:v>26.80800831947843</x:v>
      </x:c>
      <x:c r="O36" s="6" t="n">
        <x:f>IF(AND(M36&lt;=$R$7,N36&gt;=$R$7),1,0)</x:f>
        <x:v>1</x:v>
      </x:c>
      <x:c r="P36" s="1"/>
      <x:c r="Q36" s="1"/>
      <x:c r="R36" s="1"/>
      <x:c r="S36" s="1"/>
    </x:row>
    <x:row r="37" ht="23" customHeight="1">
      <x:c r="A37" s="1" t="n">
        <x:v>36</x:v>
      </x:c>
      <x:c r="B37" s="5" t="n">
        <x:f>_xlfn.NORM.INV('고정난수'!B37,$R$7,$R$8)</x:f>
        <x:v>14.996615527755353</x:v>
      </x:c>
      <x:c r="C37" s="5" t="n">
        <x:f>_xlfn.NORM.INV('고정난수'!C37,$R$7,$R$8)</x:f>
        <x:v>25.949700176054847</x:v>
      </x:c>
      <x:c r="D37" s="5" t="n">
        <x:f>_xlfn.NORM.INV('고정난수'!D37,$R$7,$R$8)</x:f>
        <x:v>20.429152780924237</x:v>
      </x:c>
      <x:c r="E37" s="5" t="n">
        <x:f>_xlfn.NORM.INV('고정난수'!E37,$R$7,$R$8)</x:f>
        <x:v>19.425541992384304</x:v>
      </x:c>
      <x:c r="F37" s="5" t="n">
        <x:f>_xlfn.NORM.INV('고정난수'!F37,$R$7,$R$8)</x:f>
        <x:v>28.49648186954318</x:v>
      </x:c>
      <x:c r="G37" s="5" t="n">
        <x:f>_xlfn.NORM.INV('고정난수'!G37,$R$7,$R$8)</x:f>
        <x:v>28.12093094199457</x:v>
      </x:c>
      <x:c r="H37" s="5" t="n">
        <x:f>_xlfn.NORM.INV('고정난수'!H37,$R$7,$R$8)</x:f>
        <x:v>24.28359296207588</x:v>
      </x:c>
      <x:c r="I37" s="5" t="n">
        <x:f>_xlfn.NORM.INV('고정난수'!I37,$R$7,$R$8)</x:f>
        <x:v>30.646061600056047</x:v>
      </x:c>
      <x:c r="J37" s="5" t="n">
        <x:f>AVERAGE(B37:I37)</x:f>
        <x:v>24.043509731348554</x:v>
      </x:c>
      <x:c r="K37" s="5" t="n">
        <x:f>_xlfn.STDEV.S(B37:I37)</x:f>
        <x:v>5.344886938198919</x:v>
      </x:c>
      <x:c r="L37" s="5" t="n">
        <x:f>_xlfn.CONFIDENCE.T($R$9,K37,8)</x:f>
        <x:v>4.468437274569559</x:v>
      </x:c>
      <x:c r="M37" s="5" t="n">
        <x:f>J37-L37</x:f>
        <x:v>19.575072456778994</x:v>
      </x:c>
      <x:c r="N37" s="5" t="n">
        <x:f>J37+L37</x:f>
        <x:v>28.511947005918113</x:v>
      </x:c>
      <x:c r="O37" s="6" t="n">
        <x:f>IF(AND(M37&lt;=$R$7,N37&gt;=$R$7),1,0)</x:f>
        <x:v>1</x:v>
      </x:c>
      <x:c r="P37" s="1"/>
      <x:c r="Q37" s="1"/>
      <x:c r="R37" s="1"/>
      <x:c r="S37" s="1"/>
    </x:row>
    <x:row r="38" ht="23" customHeight="1">
      <x:c r="A38" s="1" t="n">
        <x:v>37</x:v>
      </x:c>
      <x:c r="B38" s="5" t="n">
        <x:f>_xlfn.NORM.INV('고정난수'!B38,$R$7,$R$8)</x:f>
        <x:v>30.856211914646394</x:v>
      </x:c>
      <x:c r="C38" s="5" t="n">
        <x:f>_xlfn.NORM.INV('고정난수'!C38,$R$7,$R$8)</x:f>
        <x:v>30.07658848705318</x:v>
      </x:c>
      <x:c r="D38" s="5" t="n">
        <x:f>_xlfn.NORM.INV('고정난수'!D38,$R$7,$R$8)</x:f>
        <x:v>21.851923024109123</x:v>
      </x:c>
      <x:c r="E38" s="5" t="n">
        <x:f>_xlfn.NORM.INV('고정난수'!E38,$R$7,$R$8)</x:f>
        <x:v>16.765220288291115</x:v>
      </x:c>
      <x:c r="F38" s="5" t="n">
        <x:f>_xlfn.NORM.INV('고정난수'!F38,$R$7,$R$8)</x:f>
        <x:v>26.132917714788036</x:v>
      </x:c>
      <x:c r="G38" s="5" t="n">
        <x:f>_xlfn.NORM.INV('고정난수'!G38,$R$7,$R$8)</x:f>
        <x:v>30.174741835205033</x:v>
      </x:c>
      <x:c r="H38" s="5" t="n">
        <x:f>_xlfn.NORM.INV('고정난수'!H38,$R$7,$R$8)</x:f>
        <x:v>17.20131503116642</x:v>
      </x:c>
      <x:c r="I38" s="5" t="n">
        <x:f>_xlfn.NORM.INV('고정난수'!I38,$R$7,$R$8)</x:f>
        <x:v>20.329751525053695</x:v>
      </x:c>
      <x:c r="J38" s="5" t="n">
        <x:f>AVERAGE(B38:I38)</x:f>
        <x:v>24.173583727539125</x:v>
      </x:c>
      <x:c r="K38" s="5" t="n">
        <x:f>_xlfn.STDEV.S(B38:I38)</x:f>
        <x:v>5.892094061778031</x:v>
      </x:c>
      <x:c r="L38" s="5" t="n">
        <x:f>_xlfn.CONFIDENCE.T($R$9,K38,8)</x:f>
        <x:v>4.925913875325279</x:v>
      </x:c>
      <x:c r="M38" s="5" t="n">
        <x:f>J38-L38</x:f>
        <x:v>19.247669852213846</x:v>
      </x:c>
      <x:c r="N38" s="5" t="n">
        <x:f>J38+L38</x:f>
        <x:v>29.099497602864403</x:v>
      </x:c>
      <x:c r="O38" s="6" t="n">
        <x:f>IF(AND(M38&lt;=$R$7,N38&gt;=$R$7),1,0)</x:f>
        <x:v>1</x:v>
      </x:c>
      <x:c r="P38" s="1"/>
      <x:c r="Q38" s="1"/>
      <x:c r="R38" s="1"/>
      <x:c r="S38" s="1"/>
    </x:row>
    <x:row r="39" ht="23" customHeight="1">
      <x:c r="A39" s="1" t="n">
        <x:v>38</x:v>
      </x:c>
      <x:c r="B39" s="5" t="n">
        <x:f>_xlfn.NORM.INV('고정난수'!B39,$R$7,$R$8)</x:f>
        <x:v>28.74389250529341</x:v>
      </x:c>
      <x:c r="C39" s="5" t="n">
        <x:f>_xlfn.NORM.INV('고정난수'!C39,$R$7,$R$8)</x:f>
        <x:v>26.285936491374542</x:v>
      </x:c>
      <x:c r="D39" s="5" t="n">
        <x:f>_xlfn.NORM.INV('고정난수'!D39,$R$7,$R$8)</x:f>
        <x:v>27.901823336793015</x:v>
      </x:c>
      <x:c r="E39" s="5" t="n">
        <x:f>_xlfn.NORM.INV('고정난수'!E39,$R$7,$R$8)</x:f>
        <x:v>22.214912350179254</x:v>
      </x:c>
      <x:c r="F39" s="5" t="n">
        <x:f>_xlfn.NORM.INV('고정난수'!F39,$R$7,$R$8)</x:f>
        <x:v>32.05390833744441</x:v>
      </x:c>
      <x:c r="G39" s="5" t="n">
        <x:f>_xlfn.NORM.INV('고정난수'!G39,$R$7,$R$8)</x:f>
        <x:v>23.95521056339862</x:v>
      </x:c>
      <x:c r="H39" s="5" t="n">
        <x:f>_xlfn.NORM.INV('고정난수'!H39,$R$7,$R$8)</x:f>
        <x:v>26.964856556629567</x:v>
      </x:c>
      <x:c r="I39" s="5" t="n">
        <x:f>_xlfn.NORM.INV('고정난수'!I39,$R$7,$R$8)</x:f>
        <x:v>21.691056898822303</x:v>
      </x:c>
      <x:c r="J39" s="5" t="n">
        <x:f>AVERAGE(B39:I39)</x:f>
        <x:v>26.22644962999189</x:v>
      </x:c>
      <x:c r="K39" s="5" t="n">
        <x:f>_xlfn.STDEV.S(B39:I39)</x:f>
        <x:v>3.4943464465943666</x:v>
      </x:c>
      <x:c r="L39" s="5" t="n">
        <x:f>_xlfn.CONFIDENCE.T($R$9,K39,8)</x:f>
        <x:v>2.9213467174823973</x:v>
      </x:c>
      <x:c r="M39" s="5" t="n">
        <x:f>J39-L39</x:f>
        <x:v>23.305102912509494</x:v>
      </x:c>
      <x:c r="N39" s="5" t="n">
        <x:f>J39+L39</x:f>
        <x:v>29.147796347474287</x:v>
      </x:c>
      <x:c r="O39" s="6" t="n">
        <x:f>IF(AND(M39&lt;=$R$7,N39&gt;=$R$7),1,0)</x:f>
        <x:v>1</x:v>
      </x:c>
      <x:c r="P39" s="1"/>
      <x:c r="Q39" s="1"/>
      <x:c r="R39" s="1"/>
      <x:c r="S39" s="1"/>
    </x:row>
    <x:row r="40" ht="23" customHeight="1">
      <x:c r="A40" s="1" t="n">
        <x:v>39</x:v>
      </x:c>
      <x:c r="B40" s="5" t="n">
        <x:f>_xlfn.NORM.INV('고정난수'!B40,$R$7,$R$8)</x:f>
        <x:v>23.867206011992288</x:v>
      </x:c>
      <x:c r="C40" s="5" t="n">
        <x:f>_xlfn.NORM.INV('고정난수'!C40,$R$7,$R$8)</x:f>
        <x:v>27.839184014974066</x:v>
      </x:c>
      <x:c r="D40" s="5" t="n">
        <x:f>_xlfn.NORM.INV('고정난수'!D40,$R$7,$R$8)</x:f>
        <x:v>11.476208382590887</x:v>
      </x:c>
      <x:c r="E40" s="5" t="n">
        <x:f>_xlfn.NORM.INV('고정난수'!E40,$R$7,$R$8)</x:f>
        <x:v>17.86874201482121</x:v>
      </x:c>
      <x:c r="F40" s="5" t="n">
        <x:f>_xlfn.NORM.INV('고정난수'!F40,$R$7,$R$8)</x:f>
        <x:v>28.337300151654432</x:v>
      </x:c>
      <x:c r="G40" s="5" t="n">
        <x:f>_xlfn.NORM.INV('고정난수'!G40,$R$7,$R$8)</x:f>
        <x:v>19.75082742022247</x:v>
      </x:c>
      <x:c r="H40" s="5" t="n">
        <x:f>_xlfn.NORM.INV('고정난수'!H40,$R$7,$R$8)</x:f>
        <x:v>22.77489456521854</x:v>
      </x:c>
      <x:c r="I40" s="5" t="n">
        <x:f>_xlfn.NORM.INV('고정난수'!I40,$R$7,$R$8)</x:f>
        <x:v>19.884262054845273</x:v>
      </x:c>
      <x:c r="J40" s="5" t="n">
        <x:f>AVERAGE(B40:I40)</x:f>
        <x:v>21.474828077039895</x:v>
      </x:c>
      <x:c r="K40" s="5" t="n">
        <x:f>_xlfn.STDEV.S(B40:I40)</x:f>
        <x:v>5.5225579678123395</x:v>
      </x:c>
      <x:c r="L40" s="5" t="n">
        <x:f>_xlfn.CONFIDENCE.T($R$9,K40,8)</x:f>
        <x:v>4.616973971512915</x:v>
      </x:c>
      <x:c r="M40" s="5" t="n">
        <x:f>J40-L40</x:f>
        <x:v>16.85785410552698</x:v>
      </x:c>
      <x:c r="N40" s="5" t="n">
        <x:f>J40+L40</x:f>
        <x:v>26.09180204855281</x:v>
      </x:c>
      <x:c r="O40" s="6" t="n">
        <x:f>IF(AND(M40&lt;=$R$7,N40&gt;=$R$7),1,0)</x:f>
        <x:v>1</x:v>
      </x:c>
      <x:c r="P40" s="1"/>
      <x:c r="Q40" s="1"/>
      <x:c r="R40" s="1"/>
      <x:c r="S40" s="1"/>
    </x:row>
    <x:row r="41" ht="23" customHeight="1">
      <x:c r="A41" s="1" t="n">
        <x:v>40</x:v>
      </x:c>
      <x:c r="B41" s="5" t="n">
        <x:f>_xlfn.NORM.INV('고정난수'!B41,$R$7,$R$8)</x:f>
        <x:v>27.71960866839677</x:v>
      </x:c>
      <x:c r="C41" s="5" t="n">
        <x:f>_xlfn.NORM.INV('고정난수'!C41,$R$7,$R$8)</x:f>
        <x:v>24.894893402527696</x:v>
      </x:c>
      <x:c r="D41" s="5" t="n">
        <x:f>_xlfn.NORM.INV('고정난수'!D41,$R$7,$R$8)</x:f>
        <x:v>16.421003201629116</x:v>
      </x:c>
      <x:c r="E41" s="5" t="n">
        <x:f>_xlfn.NORM.INV('고정난수'!E41,$R$7,$R$8)</x:f>
        <x:v>25.349622566732812</x:v>
      </x:c>
      <x:c r="F41" s="5" t="n">
        <x:f>_xlfn.NORM.INV('고정난수'!F41,$R$7,$R$8)</x:f>
        <x:v>22.859136572506202</x:v>
      </x:c>
      <x:c r="G41" s="5" t="n">
        <x:f>_xlfn.NORM.INV('고정난수'!G41,$R$7,$R$8)</x:f>
        <x:v>16.708885824683804</x:v>
      </x:c>
      <x:c r="H41" s="5" t="n">
        <x:f>_xlfn.NORM.INV('고정난수'!H41,$R$7,$R$8)</x:f>
        <x:v>33.12373568197142</x:v>
      </x:c>
      <x:c r="I41" s="5" t="n">
        <x:f>_xlfn.NORM.INV('고정난수'!I41,$R$7,$R$8)</x:f>
        <x:v>22.46004998681174</x:v>
      </x:c>
      <x:c r="J41" s="5" t="n">
        <x:f>AVERAGE(B41:I41)</x:f>
        <x:v>23.692116988157444</x:v>
      </x:c>
      <x:c r="K41" s="5" t="n">
        <x:f>_xlfn.STDEV.S(B41:I41)</x:f>
        <x:v>5.519013562400017</x:v>
      </x:c>
      <x:c r="L41" s="5" t="n">
        <x:f>_xlfn.CONFIDENCE.T($R$9,K41,8)</x:f>
        <x:v>4.614010774453046</x:v>
      </x:c>
      <x:c r="M41" s="5" t="n">
        <x:f>J41-L41</x:f>
        <x:v>19.078106213704398</x:v>
      </x:c>
      <x:c r="N41" s="5" t="n">
        <x:f>J41+L41</x:f>
        <x:v>28.30612776261049</x:v>
      </x:c>
      <x:c r="O41" s="6" t="n">
        <x:f>IF(AND(M41&lt;=$R$7,N41&gt;=$R$7),1,0)</x:f>
        <x:v>1</x:v>
      </x:c>
      <x:c r="P41" s="1"/>
      <x:c r="Q41" s="1"/>
      <x:c r="R41" s="1"/>
      <x:c r="S41" s="1"/>
    </x:row>
    <x:row r="42" ht="23" customHeight="1">
      <x:c r="A42" s="1" t="n">
        <x:v>41</x:v>
      </x:c>
      <x:c r="B42" s="5" t="n">
        <x:f>_xlfn.NORM.INV('고정난수'!B42,$R$7,$R$8)</x:f>
        <x:v>26.87338329991046</x:v>
      </x:c>
      <x:c r="C42" s="5" t="n">
        <x:f>_xlfn.NORM.INV('고정난수'!C42,$R$7,$R$8)</x:f>
        <x:v>27.584408992052712</x:v>
      </x:c>
      <x:c r="D42" s="5" t="n">
        <x:f>_xlfn.NORM.INV('고정난수'!D42,$R$7,$R$8)</x:f>
        <x:v>19.391588961225864</x:v>
      </x:c>
      <x:c r="E42" s="5" t="n">
        <x:f>_xlfn.NORM.INV('고정난수'!E42,$R$7,$R$8)</x:f>
        <x:v>18.610385173534</x:v>
      </x:c>
      <x:c r="F42" s="5" t="n">
        <x:f>_xlfn.NORM.INV('고정난수'!F42,$R$7,$R$8)</x:f>
        <x:v>19.468765403195025</x:v>
      </x:c>
      <x:c r="G42" s="5" t="n">
        <x:f>_xlfn.NORM.INV('고정난수'!G42,$R$7,$R$8)</x:f>
        <x:v>30.846645821861898</x:v>
      </x:c>
      <x:c r="H42" s="5" t="n">
        <x:f>_xlfn.NORM.INV('고정난수'!H42,$R$7,$R$8)</x:f>
        <x:v>25.789056236223438</x:v>
      </x:c>
      <x:c r="I42" s="5" t="n">
        <x:f>_xlfn.NORM.INV('고정난수'!I42,$R$7,$R$8)</x:f>
        <x:v>25.502210135215186</x:v>
      </x:c>
      <x:c r="J42" s="5" t="n">
        <x:f>AVERAGE(B42:I42)</x:f>
        <x:v>24.258305502902324</x:v>
      </x:c>
      <x:c r="K42" s="5" t="n">
        <x:f>_xlfn.STDEV.S(B42:I42)</x:f>
        <x:v>4.531192673581769</x:v>
      </x:c>
      <x:c r="L42" s="5" t="n">
        <x:f>_xlfn.CONFIDENCE.T($R$9,K42,8)</x:f>
        <x:v>3.788171850032075</x:v>
      </x:c>
      <x:c r="M42" s="5" t="n">
        <x:f>J42-L42</x:f>
        <x:v>20.47013365287025</x:v>
      </x:c>
      <x:c r="N42" s="5" t="n">
        <x:f>J42+L42</x:f>
        <x:v>28.0464773529344</x:v>
      </x:c>
      <x:c r="O42" s="6" t="n">
        <x:f>IF(AND(M42&lt;=$R$7,N42&gt;=$R$7),1,0)</x:f>
        <x:v>1</x:v>
      </x:c>
      <x:c r="P42" s="1"/>
      <x:c r="Q42" s="1"/>
      <x:c r="R42" s="1"/>
      <x:c r="S42" s="1"/>
    </x:row>
    <x:row r="43" ht="23" customHeight="1">
      <x:c r="A43" s="1" t="n">
        <x:v>42</x:v>
      </x:c>
      <x:c r="B43" s="5" t="n">
        <x:f>_xlfn.NORM.INV('고정난수'!B43,$R$7,$R$8)</x:f>
        <x:v>29.01337234478081</x:v>
      </x:c>
      <x:c r="C43" s="5" t="n">
        <x:f>_xlfn.NORM.INV('고정난수'!C43,$R$7,$R$8)</x:f>
        <x:v>14.161869910733088</x:v>
      </x:c>
      <x:c r="D43" s="5" t="n">
        <x:f>_xlfn.NORM.INV('고정난수'!D43,$R$7,$R$8)</x:f>
        <x:v>24.453639222435612</x:v>
      </x:c>
      <x:c r="E43" s="5" t="n">
        <x:f>_xlfn.NORM.INV('고정난수'!E43,$R$7,$R$8)</x:f>
        <x:v>21.057538017136707</x:v>
      </x:c>
      <x:c r="F43" s="5" t="n">
        <x:f>_xlfn.NORM.INV('고정난수'!F43,$R$7,$R$8)</x:f>
        <x:v>20.19471371386054</x:v>
      </x:c>
      <x:c r="G43" s="5" t="n">
        <x:f>_xlfn.NORM.INV('고정난수'!G43,$R$7,$R$8)</x:f>
        <x:v>23.264184911937676</x:v>
      </x:c>
      <x:c r="H43" s="5" t="n">
        <x:f>_xlfn.NORM.INV('고정난수'!H43,$R$7,$R$8)</x:f>
        <x:v>28.0449599555902</x:v>
      </x:c>
      <x:c r="I43" s="5" t="n">
        <x:f>_xlfn.NORM.INV('고정난수'!I43,$R$7,$R$8)</x:f>
        <x:v>20.06266291590352</x:v>
      </x:c>
      <x:c r="J43" s="5" t="n">
        <x:f>AVERAGE(B43:I43)</x:f>
        <x:v>22.53161762404727</x:v>
      </x:c>
      <x:c r="K43" s="5" t="n">
        <x:f>_xlfn.STDEV.S(B43:I43)</x:f>
        <x:v>4.787235326348033</x:v>
      </x:c>
      <x:c r="L43" s="5" t="n">
        <x:f>_xlfn.CONFIDENCE.T($R$9,K43,8)</x:f>
        <x:v>4.0022288631605845</x:v>
      </x:c>
      <x:c r="M43" s="5" t="n">
        <x:f>J43-L43</x:f>
        <x:v>18.529388760886686</x:v>
      </x:c>
      <x:c r="N43" s="5" t="n">
        <x:f>J43+L43</x:f>
        <x:v>26.533846487207857</x:v>
      </x:c>
      <x:c r="O43" s="6" t="n">
        <x:f>IF(AND(M43&lt;=$R$7,N43&gt;=$R$7),1,0)</x:f>
        <x:v>1</x:v>
      </x:c>
      <x:c r="P43" s="1"/>
      <x:c r="Q43" s="1"/>
      <x:c r="R43" s="1"/>
      <x:c r="S43" s="1"/>
    </x:row>
    <x:row r="44" ht="23" customHeight="1">
      <x:c r="A44" s="1" t="n">
        <x:v>43</x:v>
      </x:c>
      <x:c r="B44" s="5" t="n">
        <x:f>_xlfn.NORM.INV('고정난수'!B44,$R$7,$R$8)</x:f>
        <x:v>15.720073091422895</x:v>
      </x:c>
      <x:c r="C44" s="5" t="n">
        <x:f>_xlfn.NORM.INV('고정난수'!C44,$R$7,$R$8)</x:f>
        <x:v>17.558975214264958</x:v>
      </x:c>
      <x:c r="D44" s="5" t="n">
        <x:f>_xlfn.NORM.INV('고정난수'!D44,$R$7,$R$8)</x:f>
        <x:v>21.502562448047605</x:v>
      </x:c>
      <x:c r="E44" s="5" t="n">
        <x:f>_xlfn.NORM.INV('고정난수'!E44,$R$7,$R$8)</x:f>
        <x:v>30.015607092244448</x:v>
      </x:c>
      <x:c r="F44" s="5" t="n">
        <x:f>_xlfn.NORM.INV('고정난수'!F44,$R$7,$R$8)</x:f>
        <x:v>33.066680206821346</x:v>
      </x:c>
      <x:c r="G44" s="5" t="n">
        <x:f>_xlfn.NORM.INV('고정난수'!G44,$R$7,$R$8)</x:f>
        <x:v>17.731007085894248</x:v>
      </x:c>
      <x:c r="H44" s="5" t="n">
        <x:f>_xlfn.NORM.INV('고정난수'!H44,$R$7,$R$8)</x:f>
        <x:v>24.901142395181225</x:v>
      </x:c>
      <x:c r="I44" s="5" t="n">
        <x:f>_xlfn.NORM.INV('고정난수'!I44,$R$7,$R$8)</x:f>
        <x:v>27.153890032014488</x:v>
      </x:c>
      <x:c r="J44" s="5" t="n">
        <x:f>AVERAGE(B44:I44)</x:f>
        <x:v>23.4562421957364</x:v>
      </x:c>
      <x:c r="K44" s="5" t="n">
        <x:f>_xlfn.STDEV.S(B44:I44)</x:f>
        <x:v>6.351235814488872</x:v>
      </x:c>
      <x:c r="L44" s="5" t="n">
        <x:f>_xlfn.CONFIDENCE.T($R$9,K44,8)</x:f>
        <x:v>5.309765984050272</x:v>
      </x:c>
      <x:c r="M44" s="5" t="n">
        <x:f>J44-L44</x:f>
        <x:v>18.146476211686128</x:v>
      </x:c>
      <x:c r="N44" s="5" t="n">
        <x:f>J44+L44</x:f>
        <x:v>28.766008179786674</x:v>
      </x:c>
      <x:c r="O44" s="6" t="n">
        <x:f>IF(AND(M44&lt;=$R$7,N44&gt;=$R$7),1,0)</x:f>
        <x:v>1</x:v>
      </x:c>
      <x:c r="P44" s="1"/>
      <x:c r="Q44" s="1"/>
      <x:c r="R44" s="1"/>
      <x:c r="S44" s="1"/>
    </x:row>
    <x:row r="45" ht="23" customHeight="1">
      <x:c r="A45" s="1" t="n">
        <x:v>44</x:v>
      </x:c>
      <x:c r="B45" s="5" t="n">
        <x:f>_xlfn.NORM.INV('고정난수'!B45,$R$7,$R$8)</x:f>
        <x:v>23.774440005869437</x:v>
      </x:c>
      <x:c r="C45" s="5" t="n">
        <x:f>_xlfn.NORM.INV('고정난수'!C45,$R$7,$R$8)</x:f>
        <x:v>23.54589603921368</x:v>
      </x:c>
      <x:c r="D45" s="5" t="n">
        <x:f>_xlfn.NORM.INV('고정난수'!D45,$R$7,$R$8)</x:f>
        <x:v>23.814076361476847</x:v>
      </x:c>
      <x:c r="E45" s="5" t="n">
        <x:f>_xlfn.NORM.INV('고정난수'!E45,$R$7,$R$8)</x:f>
        <x:v>18.43254265662321</x:v>
      </x:c>
      <x:c r="F45" s="5" t="n">
        <x:f>_xlfn.NORM.INV('고정난수'!F45,$R$7,$R$8)</x:f>
        <x:v>29.1026154677472</x:v>
      </x:c>
      <x:c r="G45" s="5" t="n">
        <x:f>_xlfn.NORM.INV('고정난수'!G45,$R$7,$R$8)</x:f>
        <x:v>25.187188017176805</x:v>
      </x:c>
      <x:c r="H45" s="5" t="n">
        <x:f>_xlfn.NORM.INV('고정난수'!H45,$R$7,$R$8)</x:f>
        <x:v>35.0252255065929</x:v>
      </x:c>
      <x:c r="I45" s="5" t="n">
        <x:f>_xlfn.NORM.INV('고정난수'!I45,$R$7,$R$8)</x:f>
        <x:v>28.270412397665517</x:v>
      </x:c>
      <x:c r="J45" s="5" t="n">
        <x:f>AVERAGE(B45:I45)</x:f>
        <x:v>25.8940495565457</x:v>
      </x:c>
      <x:c r="K45" s="5" t="n">
        <x:f>_xlfn.STDEV.S(B45:I45)</x:f>
        <x:v>4.925545166691289</x:v>
      </x:c>
      <x:c r="L45" s="5" t="n">
        <x:f>_xlfn.CONFIDENCE.T($R$9,K45,8)</x:f>
        <x:v>4.117858782591177</x:v>
      </x:c>
      <x:c r="M45" s="5" t="n">
        <x:f>J45-L45</x:f>
        <x:v>21.77619077395452</x:v>
      </x:c>
      <x:c r="N45" s="5" t="n">
        <x:f>J45+L45</x:f>
        <x:v>30.011908339136877</x:v>
      </x:c>
      <x:c r="O45" s="6" t="n">
        <x:f>IF(AND(M45&lt;=$R$7,N45&gt;=$R$7),1,0)</x:f>
        <x:v>1</x:v>
      </x:c>
      <x:c r="P45" s="1"/>
      <x:c r="Q45" s="1"/>
      <x:c r="R45" s="1"/>
      <x:c r="S45" s="1"/>
    </x:row>
    <x:row r="46" ht="23" customHeight="1">
      <x:c r="A46" s="1" t="n">
        <x:v>45</x:v>
      </x:c>
      <x:c r="B46" s="5" t="n">
        <x:f>_xlfn.NORM.INV('고정난수'!B46,$R$7,$R$8)</x:f>
        <x:v>13.114216393636237</x:v>
      </x:c>
      <x:c r="C46" s="5" t="n">
        <x:f>_xlfn.NORM.INV('고정난수'!C46,$R$7,$R$8)</x:f>
        <x:v>22.47916883988311</x:v>
      </x:c>
      <x:c r="D46" s="5" t="n">
        <x:f>_xlfn.NORM.INV('고정난수'!D46,$R$7,$R$8)</x:f>
        <x:v>29.78895460747141</x:v>
      </x:c>
      <x:c r="E46" s="5" t="n">
        <x:f>_xlfn.NORM.INV('고정난수'!E46,$R$7,$R$8)</x:f>
        <x:v>31.18079319476836</x:v>
      </x:c>
      <x:c r="F46" s="5" t="n">
        <x:f>_xlfn.NORM.INV('고정난수'!F46,$R$7,$R$8)</x:f>
        <x:v>29.6133659457913</x:v>
      </x:c>
      <x:c r="G46" s="5" t="n">
        <x:f>_xlfn.NORM.INV('고정난수'!G46,$R$7,$R$8)</x:f>
        <x:v>24.545829801081247</x:v>
      </x:c>
      <x:c r="H46" s="5" t="n">
        <x:f>_xlfn.NORM.INV('고정난수'!H46,$R$7,$R$8)</x:f>
        <x:v>24.41997389370309</x:v>
      </x:c>
      <x:c r="I46" s="5" t="n">
        <x:f>_xlfn.NORM.INV('고정난수'!I46,$R$7,$R$8)</x:f>
        <x:v>19.804666099133176</x:v>
      </x:c>
      <x:c r="J46" s="5" t="n">
        <x:f>AVERAGE(B46:I46)</x:f>
        <x:v>24.36837109693349</x:v>
      </x:c>
      <x:c r="K46" s="5" t="n">
        <x:f>_xlfn.STDEV.S(B46:I46)</x:f>
        <x:v>6.028366663407513</x:v>
      </x:c>
      <x:c r="L46" s="5" t="n">
        <x:f>_xlfn.CONFIDENCE.T($R$9,K46,8)</x:f>
        <x:v>5.039840620580052</x:v>
      </x:c>
      <x:c r="M46" s="5" t="n">
        <x:f>J46-L46</x:f>
        <x:v>19.32853047635344</x:v>
      </x:c>
      <x:c r="N46" s="5" t="n">
        <x:f>J46+L46</x:f>
        <x:v>29.40821171751354</x:v>
      </x:c>
      <x:c r="O46" s="6" t="n">
        <x:f>IF(AND(M46&lt;=$R$7,N46&gt;=$R$7),1,0)</x:f>
        <x:v>1</x:v>
      </x:c>
      <x:c r="P46" s="1"/>
      <x:c r="Q46" s="1"/>
      <x:c r="R46" s="1"/>
      <x:c r="S46" s="1"/>
    </x:row>
    <x:row r="47" ht="23" customHeight="1">
      <x:c r="A47" s="1" t="n">
        <x:v>46</x:v>
      </x:c>
      <x:c r="B47" s="5" t="n">
        <x:f>_xlfn.NORM.INV('고정난수'!B47,$R$7,$R$8)</x:f>
        <x:v>28.134402310562525</x:v>
      </x:c>
      <x:c r="C47" s="5" t="n">
        <x:f>_xlfn.NORM.INV('고정난수'!C47,$R$7,$R$8)</x:f>
        <x:v>27.40132783261824</x:v>
      </x:c>
      <x:c r="D47" s="5" t="n">
        <x:f>_xlfn.NORM.INV('고정난수'!D47,$R$7,$R$8)</x:f>
        <x:v>24.659792191579687</x:v>
      </x:c>
      <x:c r="E47" s="5" t="n">
        <x:f>_xlfn.NORM.INV('고정난수'!E47,$R$7,$R$8)</x:f>
        <x:v>26.937622465153357</x:v>
      </x:c>
      <x:c r="F47" s="5" t="n">
        <x:f>_xlfn.NORM.INV('고정난수'!F47,$R$7,$R$8)</x:f>
        <x:v>21.97771382943704</x:v>
      </x:c>
      <x:c r="G47" s="5" t="n">
        <x:f>_xlfn.NORM.INV('고정난수'!G47,$R$7,$R$8)</x:f>
        <x:v>26.396791860289785</x:v>
      </x:c>
      <x:c r="H47" s="5" t="n">
        <x:f>_xlfn.NORM.INV('고정난수'!H47,$R$7,$R$8)</x:f>
        <x:v>23.552066123648796</x:v>
      </x:c>
      <x:c r="I47" s="5" t="n">
        <x:f>_xlfn.NORM.INV('고정난수'!I47,$R$7,$R$8)</x:f>
        <x:v>25.900881548106497</x:v>
      </x:c>
      <x:c r="J47" s="5" t="n">
        <x:f>AVERAGE(B47:I47)</x:f>
        <x:v>25.62007477017449</x:v>
      </x:c>
      <x:c r="K47" s="5" t="n">
        <x:f>_xlfn.STDEV.S(B47:I47)</x:f>
        <x:v>2.0832109447210967</x:v>
      </x:c>
      <x:c r="L47" s="5" t="n">
        <x:f>_xlfn.CONFIDENCE.T($R$9,K47,8)</x:f>
        <x:v>1.7416079224530407</x:v>
      </x:c>
      <x:c r="M47" s="5" t="n">
        <x:f>J47-L47</x:f>
        <x:v>23.878466847721448</x:v>
      </x:c>
      <x:c r="N47" s="5" t="n">
        <x:f>J47+L47</x:f>
        <x:v>27.361682692627532</x:v>
      </x:c>
      <x:c r="O47" s="6" t="n">
        <x:f>IF(AND(M47&lt;=$R$7,N47&gt;=$R$7),1,0)</x:f>
        <x:v>1</x:v>
      </x:c>
      <x:c r="P47" s="1"/>
      <x:c r="Q47" s="1"/>
      <x:c r="R47" s="1"/>
      <x:c r="S47" s="1"/>
    </x:row>
    <x:row r="48" ht="23" customHeight="1">
      <x:c r="A48" s="1" t="n">
        <x:v>47</x:v>
      </x:c>
      <x:c r="B48" s="5" t="n">
        <x:f>_xlfn.NORM.INV('고정난수'!B48,$R$7,$R$8)</x:f>
        <x:v>21.289181201595483</x:v>
      </x:c>
      <x:c r="C48" s="5" t="n">
        <x:f>_xlfn.NORM.INV('고정난수'!C48,$R$7,$R$8)</x:f>
        <x:v>21.925541442038345</x:v>
      </x:c>
      <x:c r="D48" s="5" t="n">
        <x:f>_xlfn.NORM.INV('고정난수'!D48,$R$7,$R$8)</x:f>
        <x:v>26.3216095309847</x:v>
      </x:c>
      <x:c r="E48" s="5" t="n">
        <x:f>_xlfn.NORM.INV('고정난수'!E48,$R$7,$R$8)</x:f>
        <x:v>20.939138731402142</x:v>
      </x:c>
      <x:c r="F48" s="5" t="n">
        <x:f>_xlfn.NORM.INV('고정난수'!F48,$R$7,$R$8)</x:f>
        <x:v>19.010392776023313</x:v>
      </x:c>
      <x:c r="G48" s="5" t="n">
        <x:f>_xlfn.NORM.INV('고정난수'!G48,$R$7,$R$8)</x:f>
        <x:v>35.55789359665546</x:v>
      </x:c>
      <x:c r="H48" s="5" t="n">
        <x:f>_xlfn.NORM.INV('고정난수'!H48,$R$7,$R$8)</x:f>
        <x:v>19.11116706296881</x:v>
      </x:c>
      <x:c r="I48" s="5" t="n">
        <x:f>_xlfn.NORM.INV('고정난수'!I48,$R$7,$R$8)</x:f>
        <x:v>35.76939229066324</x:v>
      </x:c>
      <x:c r="J48" s="5" t="n">
        <x:f>AVERAGE(B48:I48)</x:f>
        <x:v>24.990539579041435</x:v>
      </x:c>
      <x:c r="K48" s="5" t="n">
        <x:f>_xlfn.STDEV.S(B48:I48)</x:f>
        <x:v>6.963801067399064</x:v>
      </x:c>
      <x:c r="L48" s="5" t="n">
        <x:f>_xlfn.CONFIDENCE.T($R$9,K48,8)</x:f>
        <x:v>5.821883347964501</x:v>
      </x:c>
      <x:c r="M48" s="5" t="n">
        <x:f>J48-L48</x:f>
        <x:v>19.168656231076934</x:v>
      </x:c>
      <x:c r="N48" s="5" t="n">
        <x:f>J48+L48</x:f>
        <x:v>30.812422927005937</x:v>
      </x:c>
      <x:c r="O48" s="6" t="n">
        <x:f>IF(AND(M48&lt;=$R$7,N48&gt;=$R$7),1,0)</x:f>
        <x:v>1</x:v>
      </x:c>
      <x:c r="P48" s="1"/>
      <x:c r="Q48" s="1"/>
      <x:c r="R48" s="1"/>
      <x:c r="S48" s="1"/>
    </x:row>
    <x:row r="49" ht="23" customHeight="1">
      <x:c r="A49" s="1" t="n">
        <x:v>48</x:v>
      </x:c>
      <x:c r="B49" s="5" t="n">
        <x:f>_xlfn.NORM.INV('고정난수'!B49,$R$7,$R$8)</x:f>
        <x:v>25.182053798701205</x:v>
      </x:c>
      <x:c r="C49" s="5" t="n">
        <x:f>_xlfn.NORM.INV('고정난수'!C49,$R$7,$R$8)</x:f>
        <x:v>22.321052353872336</x:v>
      </x:c>
      <x:c r="D49" s="5" t="n">
        <x:f>_xlfn.NORM.INV('고정난수'!D49,$R$7,$R$8)</x:f>
        <x:v>34.20355546789007</x:v>
      </x:c>
      <x:c r="E49" s="5" t="n">
        <x:f>_xlfn.NORM.INV('고정난수'!E49,$R$7,$R$8)</x:f>
        <x:v>18.877071581057912</x:v>
      </x:c>
      <x:c r="F49" s="5" t="n">
        <x:f>_xlfn.NORM.INV('고정난수'!F49,$R$7,$R$8)</x:f>
        <x:v>26.841675834646043</x:v>
      </x:c>
      <x:c r="G49" s="5" t="n">
        <x:f>_xlfn.NORM.INV('고정난수'!G49,$R$7,$R$8)</x:f>
        <x:v>23.65786021923357</x:v>
      </x:c>
      <x:c r="H49" s="5" t="n">
        <x:f>_xlfn.NORM.INV('고정난수'!H49,$R$7,$R$8)</x:f>
        <x:v>24.755866299992828</x:v>
      </x:c>
      <x:c r="I49" s="5" t="n">
        <x:f>_xlfn.NORM.INV('고정난수'!I49,$R$7,$R$8)</x:f>
        <x:v>23.88165509254493</x:v>
      </x:c>
      <x:c r="J49" s="5" t="n">
        <x:f>AVERAGE(B49:I49)</x:f>
        <x:v>24.965098830992357</x:v>
      </x:c>
      <x:c r="K49" s="5" t="n">
        <x:f>_xlfn.STDEV.S(B49:I49)</x:f>
        <x:v>4.406152365631045</x:v>
      </x:c>
      <x:c r="L49" s="5" t="n">
        <x:f>_xlfn.CONFIDENCE.T($R$9,K49,8)</x:f>
        <x:v>3.6836355372286187</x:v>
      </x:c>
      <x:c r="M49" s="5" t="n">
        <x:f>J49-L49</x:f>
        <x:v>21.28146329376374</x:v>
      </x:c>
      <x:c r="N49" s="5" t="n">
        <x:f>J49+L49</x:f>
        <x:v>28.648734368220975</x:v>
      </x:c>
      <x:c r="O49" s="6" t="n">
        <x:f>IF(AND(M49&lt;=$R$7,N49&gt;=$R$7),1,0)</x:f>
        <x:v>1</x:v>
      </x:c>
      <x:c r="P49" s="1"/>
      <x:c r="Q49" s="1"/>
      <x:c r="R49" s="1"/>
      <x:c r="S49" s="1"/>
    </x:row>
    <x:row r="50" ht="23" customHeight="1">
      <x:c r="A50" s="1" t="n">
        <x:v>49</x:v>
      </x:c>
      <x:c r="B50" s="5" t="n">
        <x:f>_xlfn.NORM.INV('고정난수'!B50,$R$7,$R$8)</x:f>
        <x:v>22.23268237031781</x:v>
      </x:c>
      <x:c r="C50" s="5" t="n">
        <x:f>_xlfn.NORM.INV('고정난수'!C50,$R$7,$R$8)</x:f>
        <x:v>26.81516739083357</x:v>
      </x:c>
      <x:c r="D50" s="5" t="n">
        <x:f>_xlfn.NORM.INV('고정난수'!D50,$R$7,$R$8)</x:f>
        <x:v>26.928881297438952</x:v>
      </x:c>
      <x:c r="E50" s="5" t="n">
        <x:f>_xlfn.NORM.INV('고정난수'!E50,$R$7,$R$8)</x:f>
        <x:v>22.492121550659736</x:v>
      </x:c>
      <x:c r="F50" s="5" t="n">
        <x:f>_xlfn.NORM.INV('고정난수'!F50,$R$7,$R$8)</x:f>
        <x:v>30.357447414558283</x:v>
      </x:c>
      <x:c r="G50" s="5" t="n">
        <x:f>_xlfn.NORM.INV('고정난수'!G50,$R$7,$R$8)</x:f>
        <x:v>26.19764861936085</x:v>
      </x:c>
      <x:c r="H50" s="5" t="n">
        <x:f>_xlfn.NORM.INV('고정난수'!H50,$R$7,$R$8)</x:f>
        <x:v>13.320768059250387</x:v>
      </x:c>
      <x:c r="I50" s="5" t="n">
        <x:f>_xlfn.NORM.INV('고정난수'!I50,$R$7,$R$8)</x:f>
        <x:v>17.20326823361155</x:v>
      </x:c>
      <x:c r="J50" s="5" t="n">
        <x:f>AVERAGE(B50:I50)</x:f>
        <x:v>23.19349811700389</x:v>
      </x:c>
      <x:c r="K50" s="5" t="n">
        <x:f>_xlfn.STDEV.S(B50:I50)</x:f>
        <x:v>5.633895055167347</x:v>
      </x:c>
      <x:c r="L50" s="5" t="n">
        <x:f>_xlfn.CONFIDENCE.T($R$9,K50,8)</x:f>
        <x:v>4.710054105280304</x:v>
      </x:c>
      <x:c r="M50" s="5" t="n">
        <x:f>J50-L50</x:f>
        <x:v>18.483444011723588</x:v>
      </x:c>
      <x:c r="N50" s="5" t="n">
        <x:f>J50+L50</x:f>
        <x:v>27.903552222284194</x:v>
      </x:c>
      <x:c r="O50" s="6" t="n">
        <x:f>IF(AND(M50&lt;=$R$7,N50&gt;=$R$7),1,0)</x:f>
        <x:v>1</x:v>
      </x:c>
      <x:c r="P50" s="1"/>
      <x:c r="Q50" s="1"/>
      <x:c r="R50" s="1"/>
      <x:c r="S50" s="1"/>
    </x:row>
    <x:row r="51" ht="23" customHeight="1">
      <x:c r="A51" s="1" t="n">
        <x:v>50</x:v>
      </x:c>
      <x:c r="B51" s="5" t="n">
        <x:f>_xlfn.NORM.INV('고정난수'!B51,$R$7,$R$8)</x:f>
        <x:v>27.473411767855254</x:v>
      </x:c>
      <x:c r="C51" s="5" t="n">
        <x:f>_xlfn.NORM.INV('고정난수'!C51,$R$7,$R$8)</x:f>
        <x:v>31.700802783821477</x:v>
      </x:c>
      <x:c r="D51" s="5" t="n">
        <x:f>_xlfn.NORM.INV('고정난수'!D51,$R$7,$R$8)</x:f>
        <x:v>22.035251405813554</x:v>
      </x:c>
      <x:c r="E51" s="5" t="n">
        <x:f>_xlfn.NORM.INV('고정난수'!E51,$R$7,$R$8)</x:f>
        <x:v>22.776952889502258</x:v>
      </x:c>
      <x:c r="F51" s="5" t="n">
        <x:f>_xlfn.NORM.INV('고정난수'!F51,$R$7,$R$8)</x:f>
        <x:v>17.56239640413394</x:v>
      </x:c>
      <x:c r="G51" s="5" t="n">
        <x:f>_xlfn.NORM.INV('고정난수'!G51,$R$7,$R$8)</x:f>
        <x:v>26.960785419048374</x:v>
      </x:c>
      <x:c r="H51" s="5" t="n">
        <x:f>_xlfn.NORM.INV('고정난수'!H51,$R$7,$R$8)</x:f>
        <x:v>21.93625480085169</x:v>
      </x:c>
      <x:c r="I51" s="5" t="n">
        <x:f>_xlfn.NORM.INV('고정난수'!I51,$R$7,$R$8)</x:f>
        <x:v>22.23981735397477</x:v>
      </x:c>
      <x:c r="J51" s="5" t="n">
        <x:f>AVERAGE(B51:I51)</x:f>
        <x:v>24.08570910312516</x:v>
      </x:c>
      <x:c r="K51" s="5" t="n">
        <x:f>_xlfn.STDEV.S(B51:I51)</x:f>
        <x:v>4.379017229012325</x:v>
      </x:c>
      <x:c r="L51" s="5" t="n">
        <x:f>_xlfn.CONFIDENCE.T($R$9,K51,8)</x:f>
        <x:v>3.6609499954539064</x:v>
      </x:c>
      <x:c r="M51" s="5" t="n">
        <x:f>J51-L51</x:f>
        <x:v>20.424759107671257</x:v>
      </x:c>
      <x:c r="N51" s="5" t="n">
        <x:f>J51+L51</x:f>
        <x:v>27.746659098579066</x:v>
      </x:c>
      <x:c r="O51" s="6" t="n">
        <x:f>IF(AND(M51&lt;=$R$7,N51&gt;=$R$7),1,0)</x:f>
        <x:v>1</x:v>
      </x:c>
      <x:c r="P51" s="1"/>
      <x:c r="Q51" s="1"/>
      <x:c r="R51" s="1"/>
      <x:c r="S51" s="1"/>
    </x:row>
    <x:row r="52" ht="23" customHeight="1">
      <x:c r="A52" s="1" t="n">
        <x:v>51</x:v>
      </x:c>
      <x:c r="B52" s="5" t="n">
        <x:f>_xlfn.NORM.INV('고정난수'!B52,$R$7,$R$8)</x:f>
        <x:v>27.721377769099167</x:v>
      </x:c>
      <x:c r="C52" s="5" t="n">
        <x:f>_xlfn.NORM.INV('고정난수'!C52,$R$7,$R$8)</x:f>
        <x:v>28.19412868625801</x:v>
      </x:c>
      <x:c r="D52" s="5" t="n">
        <x:f>_xlfn.NORM.INV('고정난수'!D52,$R$7,$R$8)</x:f>
        <x:v>22.738528787693244</x:v>
      </x:c>
      <x:c r="E52" s="5" t="n">
        <x:f>_xlfn.NORM.INV('고정난수'!E52,$R$7,$R$8)</x:f>
        <x:v>25.588366555827545</x:v>
      </x:c>
      <x:c r="F52" s="5" t="n">
        <x:f>_xlfn.NORM.INV('고정난수'!F52,$R$7,$R$8)</x:f>
        <x:v>20.39020054780967</x:v>
      </x:c>
      <x:c r="G52" s="5" t="n">
        <x:f>_xlfn.NORM.INV('고정난수'!G52,$R$7,$R$8)</x:f>
        <x:v>21.783283850623594</x:v>
      </x:c>
      <x:c r="H52" s="5" t="n">
        <x:f>_xlfn.NORM.INV('고정난수'!H52,$R$7,$R$8)</x:f>
        <x:v>17.749774180110613</x:v>
      </x:c>
      <x:c r="I52" s="5" t="n">
        <x:f>_xlfn.NORM.INV('고정난수'!I52,$R$7,$R$8)</x:f>
        <x:v>26.80799408053552</x:v>
      </x:c>
      <x:c r="J52" s="5" t="n">
        <x:f>AVERAGE(B52:I52)</x:f>
        <x:v>23.87170680724467</x:v>
      </x:c>
      <x:c r="K52" s="5" t="n">
        <x:f>_xlfn.STDEV.S(B52:I52)</x:f>
        <x:v>3.785622214450795</x:v>
      </x:c>
      <x:c r="L52" s="5" t="n">
        <x:f>_xlfn.CONFIDENCE.T($R$9,K52,8)</x:f>
        <x:v>3.1648593517659425</x:v>
      </x:c>
      <x:c r="M52" s="5" t="n">
        <x:f>J52-L52</x:f>
        <x:v>20.70684745547873</x:v>
      </x:c>
      <x:c r="N52" s="5" t="n">
        <x:f>J52+L52</x:f>
        <x:v>27.03656615901061</x:v>
      </x:c>
      <x:c r="O52" s="6" t="n">
        <x:f>IF(AND(M52&lt;=$R$7,N52&gt;=$R$7),1,0)</x:f>
        <x:v>1</x:v>
      </x:c>
      <x:c r="P52" s="1"/>
      <x:c r="Q52" s="1"/>
      <x:c r="R52" s="1"/>
      <x:c r="S52" s="1"/>
    </x:row>
    <x:row r="53" ht="23" customHeight="1">
      <x:c r="A53" s="1" t="n">
        <x:v>52</x:v>
      </x:c>
      <x:c r="B53" s="5" t="n">
        <x:f>_xlfn.NORM.INV('고정난수'!B53,$R$7,$R$8)</x:f>
        <x:v>26.526758239915747</x:v>
      </x:c>
      <x:c r="C53" s="5" t="n">
        <x:f>_xlfn.NORM.INV('고정난수'!C53,$R$7,$R$8)</x:f>
        <x:v>27.395129263391823</x:v>
      </x:c>
      <x:c r="D53" s="5" t="n">
        <x:f>_xlfn.NORM.INV('고정난수'!D53,$R$7,$R$8)</x:f>
        <x:v>24.780430464786054</x:v>
      </x:c>
      <x:c r="E53" s="5" t="n">
        <x:f>_xlfn.NORM.INV('고정난수'!E53,$R$7,$R$8)</x:f>
        <x:v>27.940067366243085</x:v>
      </x:c>
      <x:c r="F53" s="5" t="n">
        <x:f>_xlfn.NORM.INV('고정난수'!F53,$R$7,$R$8)</x:f>
        <x:v>33.71736270576535</x:v>
      </x:c>
      <x:c r="G53" s="5" t="n">
        <x:f>_xlfn.NORM.INV('고정난수'!G53,$R$7,$R$8)</x:f>
        <x:v>22.58752000081074</x:v>
      </x:c>
      <x:c r="H53" s="5" t="n">
        <x:f>_xlfn.NORM.INV('고정난수'!H53,$R$7,$R$8)</x:f>
        <x:v>30.291405514282403</x:v>
      </x:c>
      <x:c r="I53" s="5" t="n">
        <x:f>_xlfn.NORM.INV('고정난수'!I53,$R$7,$R$8)</x:f>
        <x:v>15.052976903285966</x:v>
      </x:c>
      <x:c r="J53" s="5" t="n">
        <x:f>AVERAGE(B53:I53)</x:f>
        <x:v>26.036456307310146</x:v>
      </x:c>
      <x:c r="K53" s="5" t="n">
        <x:f>_xlfn.STDEV.S(B53:I53)</x:f>
        <x:v>5.566745926714428</x:v>
      </x:c>
      <x:c r="L53" s="5" t="n">
        <x:f>_xlfn.CONFIDENCE.T($R$9,K53,8)</x:f>
        <x:v>4.653916029395206</x:v>
      </x:c>
      <x:c r="M53" s="5" t="n">
        <x:f>J53-L53</x:f>
        <x:v>21.38254027791494</x:v>
      </x:c>
      <x:c r="N53" s="5" t="n">
        <x:f>J53+L53</x:f>
        <x:v>30.69037233670535</x:v>
      </x:c>
      <x:c r="O53" s="6" t="n">
        <x:f>IF(AND(M53&lt;=$R$7,N53&gt;=$R$7),1,0)</x:f>
        <x:v>1</x:v>
      </x:c>
      <x:c r="P53" s="1"/>
      <x:c r="Q53" s="1"/>
      <x:c r="R53" s="1"/>
      <x:c r="S53" s="1"/>
    </x:row>
    <x:row r="54" ht="23" customHeight="1">
      <x:c r="A54" s="1" t="n">
        <x:v>53</x:v>
      </x:c>
      <x:c r="B54" s="5" t="n">
        <x:f>_xlfn.NORM.INV('고정난수'!B54,$R$7,$R$8)</x:f>
        <x:v>19.394911760692715</x:v>
      </x:c>
      <x:c r="C54" s="5" t="n">
        <x:f>_xlfn.NORM.INV('고정난수'!C54,$R$7,$R$8)</x:f>
        <x:v>15.176335499587047</x:v>
      </x:c>
      <x:c r="D54" s="5" t="n">
        <x:f>_xlfn.NORM.INV('고정난수'!D54,$R$7,$R$8)</x:f>
        <x:v>25.510260717541932</x:v>
      </x:c>
      <x:c r="E54" s="5" t="n">
        <x:f>_xlfn.NORM.INV('고정난수'!E54,$R$7,$R$8)</x:f>
        <x:v>20.73094269549278</x:v>
      </x:c>
      <x:c r="F54" s="5" t="n">
        <x:f>_xlfn.NORM.INV('고정난수'!F54,$R$7,$R$8)</x:f>
        <x:v>27.329799032927244</x:v>
      </x:c>
      <x:c r="G54" s="5" t="n">
        <x:f>_xlfn.NORM.INV('고정난수'!G54,$R$7,$R$8)</x:f>
        <x:v>25.427098240981593</x:v>
      </x:c>
      <x:c r="H54" s="5" t="n">
        <x:f>_xlfn.NORM.INV('고정난수'!H54,$R$7,$R$8)</x:f>
        <x:v>17.548938410228008</x:v>
      </x:c>
      <x:c r="I54" s="5" t="n">
        <x:f>_xlfn.NORM.INV('고정난수'!I54,$R$7,$R$8)</x:f>
        <x:v>21.89182780711794</x:v>
      </x:c>
      <x:c r="J54" s="5" t="n">
        <x:f>AVERAGE(B54:I54)</x:f>
        <x:v>21.62626427057116</x:v>
      </x:c>
      <x:c r="K54" s="5" t="n">
        <x:f>_xlfn.STDEV.S(B54:I54)</x:f>
        <x:v>4.244985312382269</x:v>
      </x:c>
      <x:c r="L54" s="5" t="n">
        <x:f>_xlfn.CONFIDENCE.T($R$9,K54,8)</x:f>
        <x:v>3.548896509725065</x:v>
      </x:c>
      <x:c r="M54" s="5" t="n">
        <x:f>J54-L54</x:f>
        <x:v>18.077367760846094</x:v>
      </x:c>
      <x:c r="N54" s="5" t="n">
        <x:f>J54+L54</x:f>
        <x:v>25.175160780296224</x:v>
      </x:c>
      <x:c r="O54" s="6" t="n">
        <x:f>IF(AND(M54&lt;=$R$7,N54&gt;=$R$7),1,0)</x:f>
        <x:v>1</x:v>
      </x:c>
      <x:c r="P54" s="1"/>
      <x:c r="Q54" s="1"/>
      <x:c r="R54" s="1"/>
      <x:c r="S54" s="1"/>
    </x:row>
    <x:row r="55" ht="23" customHeight="1">
      <x:c r="A55" s="1" t="n">
        <x:v>54</x:v>
      </x:c>
      <x:c r="B55" s="5" t="n">
        <x:f>_xlfn.NORM.INV('고정난수'!B55,$R$7,$R$8)</x:f>
        <x:v>30.749095980900876</x:v>
      </x:c>
      <x:c r="C55" s="5" t="n">
        <x:f>_xlfn.NORM.INV('고정난수'!C55,$R$7,$R$8)</x:f>
        <x:v>28.331868400688563</x:v>
      </x:c>
      <x:c r="D55" s="5" t="n">
        <x:f>_xlfn.NORM.INV('고정난수'!D55,$R$7,$R$8)</x:f>
        <x:v>26.06092931191704</x:v>
      </x:c>
      <x:c r="E55" s="5" t="n">
        <x:f>_xlfn.NORM.INV('고정난수'!E55,$R$7,$R$8)</x:f>
        <x:v>23.22031668214078</x:v>
      </x:c>
      <x:c r="F55" s="5" t="n">
        <x:f>_xlfn.NORM.INV('고정난수'!F55,$R$7,$R$8)</x:f>
        <x:v>17.329388570859823</x:v>
      </x:c>
      <x:c r="G55" s="5" t="n">
        <x:f>_xlfn.NORM.INV('고정난수'!G55,$R$7,$R$8)</x:f>
        <x:v>26.59208109838231</x:v>
      </x:c>
      <x:c r="H55" s="5" t="n">
        <x:f>_xlfn.NORM.INV('고정난수'!H55,$R$7,$R$8)</x:f>
        <x:v>22.638037766452896</x:v>
      </x:c>
      <x:c r="I55" s="5" t="n">
        <x:f>_xlfn.NORM.INV('고정난수'!I55,$R$7,$R$8)</x:f>
        <x:v>36.39113668854219</x:v>
      </x:c>
      <x:c r="J55" s="5" t="n">
        <x:f>AVERAGE(B55:I55)</x:f>
        <x:v>26.414106812485556</x:v>
      </x:c>
      <x:c r="K55" s="5" t="n">
        <x:f>_xlfn.STDEV.S(B55:I55)</x:f>
        <x:v>5.721620316301032</x:v>
      </x:c>
      <x:c r="L55" s="5" t="n">
        <x:f>_xlfn.CONFIDENCE.T($R$9,K55,8)</x:f>
        <x:v>4.783394258459147</x:v>
      </x:c>
      <x:c r="M55" s="5" t="n">
        <x:f>J55-L55</x:f>
        <x:v>21.63071255402641</x:v>
      </x:c>
      <x:c r="N55" s="5" t="n">
        <x:f>J55+L55</x:f>
        <x:v>31.197501070944703</x:v>
      </x:c>
      <x:c r="O55" s="6" t="n">
        <x:f>IF(AND(M55&lt;=$R$7,N55&gt;=$R$7),1,0)</x:f>
        <x:v>1</x:v>
      </x:c>
      <x:c r="P55" s="1"/>
      <x:c r="Q55" s="1"/>
      <x:c r="R55" s="1"/>
      <x:c r="S55" s="1"/>
    </x:row>
    <x:row r="56" ht="23" customHeight="1">
      <x:c r="A56" s="1" t="n">
        <x:v>55</x:v>
      </x:c>
      <x:c r="B56" s="5" t="n">
        <x:f>_xlfn.NORM.INV('고정난수'!B56,$R$7,$R$8)</x:f>
        <x:v>22.32982451271194</x:v>
      </x:c>
      <x:c r="C56" s="5" t="n">
        <x:f>_xlfn.NORM.INV('고정난수'!C56,$R$7,$R$8)</x:f>
        <x:v>24.978682152657758</x:v>
      </x:c>
      <x:c r="D56" s="5" t="n">
        <x:f>_xlfn.NORM.INV('고정난수'!D56,$R$7,$R$8)</x:f>
        <x:v>31.203342229369273</x:v>
      </x:c>
      <x:c r="E56" s="5" t="n">
        <x:f>_xlfn.NORM.INV('고정난수'!E56,$R$7,$R$8)</x:f>
        <x:v>21.336211811466804</x:v>
      </x:c>
      <x:c r="F56" s="5" t="n">
        <x:f>_xlfn.NORM.INV('고정난수'!F56,$R$7,$R$8)</x:f>
        <x:v>18.011188461109334</x:v>
      </x:c>
      <x:c r="G56" s="5" t="n">
        <x:f>_xlfn.NORM.INV('고정난수'!G56,$R$7,$R$8)</x:f>
        <x:v>26.57049689569212</x:v>
      </x:c>
      <x:c r="H56" s="5" t="n">
        <x:f>_xlfn.NORM.INV('고정난수'!H56,$R$7,$R$8)</x:f>
        <x:v>27.07202812540979</x:v>
      </x:c>
      <x:c r="I56" s="5" t="n">
        <x:f>_xlfn.NORM.INV('고정난수'!I56,$R$7,$R$8)</x:f>
        <x:v>24.064542706111084</x:v>
      </x:c>
      <x:c r="J56" s="5" t="n">
        <x:f>AVERAGE(B56:I56)</x:f>
        <x:v>24.44578961181601</x:v>
      </x:c>
      <x:c r="K56" s="5" t="n">
        <x:f>_xlfn.STDEV.S(B56:I56)</x:f>
        <x:v>4.0188169044484</x:v>
      </x:c>
      <x:c r="L56" s="5" t="n">
        <x:f>_xlfn.CONFIDENCE.T($R$9,K56,8)</x:f>
        <x:v>3.359814990129385</x:v>
      </x:c>
      <x:c r="M56" s="5" t="n">
        <x:f>J56-L56</x:f>
        <x:v>21.085974621686624</x:v>
      </x:c>
      <x:c r="N56" s="5" t="n">
        <x:f>J56+L56</x:f>
        <x:v>27.805604601945397</x:v>
      </x:c>
      <x:c r="O56" s="6" t="n">
        <x:f>IF(AND(M56&lt;=$R$7,N56&gt;=$R$7),1,0)</x:f>
        <x:v>1</x:v>
      </x:c>
      <x:c r="P56" s="1"/>
      <x:c r="Q56" s="1"/>
      <x:c r="R56" s="1"/>
      <x:c r="S56" s="1"/>
    </x:row>
    <x:row r="57" ht="23" customHeight="1">
      <x:c r="A57" s="1" t="n">
        <x:v>56</x:v>
      </x:c>
      <x:c r="B57" s="5" t="n">
        <x:f>_xlfn.NORM.INV('고정난수'!B57,$R$7,$R$8)</x:f>
        <x:v>27.326890731893673</x:v>
      </x:c>
      <x:c r="C57" s="5" t="n">
        <x:f>_xlfn.NORM.INV('고정난수'!C57,$R$7,$R$8)</x:f>
        <x:v>21.531302774560636</x:v>
      </x:c>
      <x:c r="D57" s="5" t="n">
        <x:f>_xlfn.NORM.INV('고정난수'!D57,$R$7,$R$8)</x:f>
        <x:v>22.708410958070843</x:v>
      </x:c>
      <x:c r="E57" s="5" t="n">
        <x:f>_xlfn.NORM.INV('고정난수'!E57,$R$7,$R$8)</x:f>
        <x:v>20.681756342781718</x:v>
      </x:c>
      <x:c r="F57" s="5" t="n">
        <x:f>_xlfn.NORM.INV('고정난수'!F57,$R$7,$R$8)</x:f>
        <x:v>23.681038952668224</x:v>
      </x:c>
      <x:c r="G57" s="5" t="n">
        <x:f>_xlfn.NORM.INV('고정난수'!G57,$R$7,$R$8)</x:f>
        <x:v>28.494802927505944</x:v>
      </x:c>
      <x:c r="H57" s="5" t="n">
        <x:f>_xlfn.NORM.INV('고정난수'!H57,$R$7,$R$8)</x:f>
        <x:v>24.98175988571032</x:v>
      </x:c>
      <x:c r="I57" s="5" t="n">
        <x:f>_xlfn.NORM.INV('고정난수'!I57,$R$7,$R$8)</x:f>
        <x:v>26.578805856338768</x:v>
      </x:c>
      <x:c r="J57" s="5" t="n">
        <x:f>AVERAGE(B57:I57)</x:f>
        <x:v>24.498096053691267</x:v>
      </x:c>
      <x:c r="K57" s="5" t="n">
        <x:f>_xlfn.STDEV.S(B57:I57)</x:f>
        <x:v>2.8227619541819178</x:v>
      </x:c>
      <x:c r="L57" s="5" t="n">
        <x:f>_xlfn.CONFIDENCE.T($R$9,K57,8)</x:f>
        <x:v>2.359888034891462</x:v>
      </x:c>
      <x:c r="M57" s="5" t="n">
        <x:f>J57-L57</x:f>
        <x:v>22.138208018799805</x:v>
      </x:c>
      <x:c r="N57" s="5" t="n">
        <x:f>J57+L57</x:f>
        <x:v>26.85798408858273</x:v>
      </x:c>
      <x:c r="O57" s="6" t="n">
        <x:f>IF(AND(M57&lt;=$R$7,N57&gt;=$R$7),1,0)</x:f>
        <x:v>1</x:v>
      </x:c>
      <x:c r="P57" s="1"/>
      <x:c r="Q57" s="1"/>
      <x:c r="R57" s="1"/>
      <x:c r="S57" s="1"/>
    </x:row>
    <x:row r="58" ht="23" customHeight="1">
      <x:c r="A58" s="1" t="n">
        <x:v>57</x:v>
      </x:c>
      <x:c r="B58" s="5" t="n">
        <x:f>_xlfn.NORM.INV('고정난수'!B58,$R$7,$R$8)</x:f>
        <x:v>28.247381002351347</x:v>
      </x:c>
      <x:c r="C58" s="5" t="n">
        <x:f>_xlfn.NORM.INV('고정난수'!C58,$R$7,$R$8)</x:f>
        <x:v>27.53833234304726</x:v>
      </x:c>
      <x:c r="D58" s="5" t="n">
        <x:f>_xlfn.NORM.INV('고정난수'!D58,$R$7,$R$8)</x:f>
        <x:v>31.4037680114896</x:v>
      </x:c>
      <x:c r="E58" s="5" t="n">
        <x:f>_xlfn.NORM.INV('고정난수'!E58,$R$7,$R$8)</x:f>
        <x:v>20.46073440678932</x:v>
      </x:c>
      <x:c r="F58" s="5" t="n">
        <x:f>_xlfn.NORM.INV('고정난수'!F58,$R$7,$R$8)</x:f>
        <x:v>22.044160273510116</x:v>
      </x:c>
      <x:c r="G58" s="5" t="n">
        <x:f>_xlfn.NORM.INV('고정난수'!G58,$R$7,$R$8)</x:f>
        <x:v>28.60419096072626</x:v>
      </x:c>
      <x:c r="H58" s="5" t="n">
        <x:f>_xlfn.NORM.INV('고정난수'!H58,$R$7,$R$8)</x:f>
        <x:v>24.52332129053298</x:v>
      </x:c>
      <x:c r="I58" s="5" t="n">
        <x:f>_xlfn.NORM.INV('고정난수'!I58,$R$7,$R$8)</x:f>
        <x:v>29.289435120167568</x:v>
      </x:c>
      <x:c r="J58" s="5" t="n">
        <x:f>AVERAGE(B58:I58)</x:f>
        <x:v>26.513915426076807</x:v>
      </x:c>
      <x:c r="K58" s="5" t="n">
        <x:f>_xlfn.STDEV.S(B58:I58)</x:f>
        <x:v>3.7913421898288253</x:v>
      </x:c>
      <x:c r="L58" s="5" t="n">
        <x:f>_xlfn.CONFIDENCE.T($R$9,K58,8)</x:f>
        <x:v>3.169641370821603</x:v>
      </x:c>
      <x:c r="M58" s="5" t="n">
        <x:f>J58-L58</x:f>
        <x:v>23.344274055255205</x:v>
      </x:c>
      <x:c r="N58" s="5" t="n">
        <x:f>J58+L58</x:f>
        <x:v>29.683556796898408</x:v>
      </x:c>
      <x:c r="O58" s="6" t="n">
        <x:f>IF(AND(M58&lt;=$R$7,N58&gt;=$R$7),1,0)</x:f>
        <x:v>1</x:v>
      </x:c>
      <x:c r="P58" s="1"/>
      <x:c r="Q58" s="1"/>
      <x:c r="R58" s="1"/>
      <x:c r="S58" s="1"/>
    </x:row>
    <x:row r="59" ht="23" customHeight="1">
      <x:c r="A59" s="1" t="n">
        <x:v>58</x:v>
      </x:c>
      <x:c r="B59" s="5" t="n">
        <x:f>_xlfn.NORM.INV('고정난수'!B59,$R$7,$R$8)</x:f>
        <x:v>25.71748347747403</x:v>
      </x:c>
      <x:c r="C59" s="5" t="n">
        <x:f>_xlfn.NORM.INV('고정난수'!C59,$R$7,$R$8)</x:f>
        <x:v>23.227331017132943</x:v>
      </x:c>
      <x:c r="D59" s="5" t="n">
        <x:f>_xlfn.NORM.INV('고정난수'!D59,$R$7,$R$8)</x:f>
        <x:v>28.516288429852295</x:v>
      </x:c>
      <x:c r="E59" s="5" t="n">
        <x:f>_xlfn.NORM.INV('고정난수'!E59,$R$7,$R$8)</x:f>
        <x:v>25.690059454552532</x:v>
      </x:c>
      <x:c r="F59" s="5" t="n">
        <x:f>_xlfn.NORM.INV('고정난수'!F59,$R$7,$R$8)</x:f>
        <x:v>24.914263359725346</x:v>
      </x:c>
      <x:c r="G59" s="5" t="n">
        <x:f>_xlfn.NORM.INV('고정난수'!G59,$R$7,$R$8)</x:f>
        <x:v>26.12873276642558</x:v>
      </x:c>
      <x:c r="H59" s="5" t="n">
        <x:f>_xlfn.NORM.INV('고정난수'!H59,$R$7,$R$8)</x:f>
        <x:v>31.80614724661502</x:v>
      </x:c>
      <x:c r="I59" s="5" t="n">
        <x:f>_xlfn.NORM.INV('고정난수'!I59,$R$7,$R$8)</x:f>
        <x:v>31.288490042908332</x:v>
      </x:c>
      <x:c r="J59" s="5" t="n">
        <x:f>AVERAGE(B59:I59)</x:f>
        <x:v>27.161099474335757</x:v>
      </x:c>
      <x:c r="K59" s="5" t="n">
        <x:f>_xlfn.STDEV.S(B59:I59)</x:f>
        <x:v>3.0772188864077994</x:v>
      </x:c>
      <x:c r="L59" s="5" t="n">
        <x:f>_xlfn.CONFIDENCE.T($R$9,K59,8)</x:f>
        <x:v>2.5726193524811087</x:v>
      </x:c>
      <x:c r="M59" s="5" t="n">
        <x:f>J59-L59</x:f>
        <x:v>24.588480121854648</x:v>
      </x:c>
      <x:c r="N59" s="5" t="n">
        <x:f>J59+L59</x:f>
        <x:v>29.733718826816865</x:v>
      </x:c>
      <x:c r="O59" s="6" t="n">
        <x:f>IF(AND(M59&lt;=$R$7,N59&gt;=$R$7),1,0)</x:f>
        <x:v>1</x:v>
      </x:c>
      <x:c r="P59" s="1"/>
      <x:c r="Q59" s="1"/>
      <x:c r="R59" s="1"/>
      <x:c r="S59" s="1"/>
    </x:row>
    <x:row r="60" ht="23" customHeight="1">
      <x:c r="A60" s="1" t="n">
        <x:v>59</x:v>
      </x:c>
      <x:c r="B60" s="5" t="n">
        <x:f>_xlfn.NORM.INV('고정난수'!B60,$R$7,$R$8)</x:f>
        <x:v>30.474224223895725</x:v>
      </x:c>
      <x:c r="C60" s="5" t="n">
        <x:f>_xlfn.NORM.INV('고정난수'!C60,$R$7,$R$8)</x:f>
        <x:v>21.896933128666443</x:v>
      </x:c>
      <x:c r="D60" s="5" t="n">
        <x:f>_xlfn.NORM.INV('고정난수'!D60,$R$7,$R$8)</x:f>
        <x:v>19.140382361561947</x:v>
      </x:c>
      <x:c r="E60" s="5" t="n">
        <x:f>_xlfn.NORM.INV('고정난수'!E60,$R$7,$R$8)</x:f>
        <x:v>33.63019527752118</x:v>
      </x:c>
      <x:c r="F60" s="5" t="n">
        <x:f>_xlfn.NORM.INV('고정난수'!F60,$R$7,$R$8)</x:f>
        <x:v>21.049412176526232</x:v>
      </x:c>
      <x:c r="G60" s="5" t="n">
        <x:f>_xlfn.NORM.INV('고정난수'!G60,$R$7,$R$8)</x:f>
        <x:v>27.52866312463101</x:v>
      </x:c>
      <x:c r="H60" s="5" t="n">
        <x:f>_xlfn.NORM.INV('고정난수'!H60,$R$7,$R$8)</x:f>
        <x:v>30.366462139020285</x:v>
      </x:c>
      <x:c r="I60" s="5" t="n">
        <x:f>_xlfn.NORM.INV('고정난수'!I60,$R$7,$R$8)</x:f>
        <x:v>24.24878407122095</x:v>
      </x:c>
      <x:c r="J60" s="5" t="n">
        <x:f>AVERAGE(B60:I60)</x:f>
        <x:v>26.04188206288047</x:v>
      </x:c>
      <x:c r="K60" s="5" t="n">
        <x:f>_xlfn.STDEV.S(B60:I60)</x:f>
        <x:v>5.2248297443856435</x:v>
      </x:c>
      <x:c r="L60" s="5" t="n">
        <x:f>_xlfn.CONFIDENCE.T($R$9,K60,8)</x:f>
        <x:v>4.368066949412365</x:v>
      </x:c>
      <x:c r="M60" s="5" t="n">
        <x:f>J60-L60</x:f>
        <x:v>21.673815113468105</x:v>
      </x:c>
      <x:c r="N60" s="5" t="n">
        <x:f>J60+L60</x:f>
        <x:v>30.409949012292838</x:v>
      </x:c>
      <x:c r="O60" s="6" t="n">
        <x:f>IF(AND(M60&lt;=$R$7,N60&gt;=$R$7),1,0)</x:f>
        <x:v>1</x:v>
      </x:c>
      <x:c r="P60" s="1"/>
      <x:c r="Q60" s="1"/>
      <x:c r="R60" s="1"/>
      <x:c r="S60" s="1"/>
    </x:row>
    <x:row r="61" ht="23" customHeight="1">
      <x:c r="A61" s="1" t="n">
        <x:v>60</x:v>
      </x:c>
      <x:c r="B61" s="5" t="n">
        <x:f>_xlfn.NORM.INV('고정난수'!B61,$R$7,$R$8)</x:f>
        <x:v>21.914131924536665</x:v>
      </x:c>
      <x:c r="C61" s="5" t="n">
        <x:f>_xlfn.NORM.INV('고정난수'!C61,$R$7,$R$8)</x:f>
        <x:v>17.66540690052525</x:v>
      </x:c>
      <x:c r="D61" s="5" t="n">
        <x:f>_xlfn.NORM.INV('고정난수'!D61,$R$7,$R$8)</x:f>
        <x:v>22.831329701729153</x:v>
      </x:c>
      <x:c r="E61" s="5" t="n">
        <x:f>_xlfn.NORM.INV('고정난수'!E61,$R$7,$R$8)</x:f>
        <x:v>24.34290801385947</x:v>
      </x:c>
      <x:c r="F61" s="5" t="n">
        <x:f>_xlfn.NORM.INV('고정난수'!F61,$R$7,$R$8)</x:f>
        <x:v>33.656863884479776</x:v>
      </x:c>
      <x:c r="G61" s="5" t="n">
        <x:f>_xlfn.NORM.INV('고정난수'!G61,$R$7,$R$8)</x:f>
        <x:v>28.839540727807222</x:v>
      </x:c>
      <x:c r="H61" s="5" t="n">
        <x:f>_xlfn.NORM.INV('고정난수'!H61,$R$7,$R$8)</x:f>
        <x:v>22.975750354140242</x:v>
      </x:c>
      <x:c r="I61" s="5" t="n">
        <x:f>_xlfn.NORM.INV('고정난수'!I61,$R$7,$R$8)</x:f>
        <x:v>23.51129460815663</x:v>
      </x:c>
      <x:c r="J61" s="5" t="n">
        <x:f>AVERAGE(B61:I61)</x:f>
        <x:v>24.4671532644043</x:v>
      </x:c>
      <x:c r="K61" s="5" t="n">
        <x:f>_xlfn.STDEV.S(B61:I61)</x:f>
        <x:v>4.813367235302216</x:v>
      </x:c>
      <x:c r="L61" s="5" t="n">
        <x:f>_xlfn.CONFIDENCE.T($R$9,K61,8)</x:f>
        <x:v>4.024075685624125</x:v>
      </x:c>
      <x:c r="M61" s="5" t="n">
        <x:f>J61-L61</x:f>
        <x:v>20.443077578780173</x:v>
      </x:c>
      <x:c r="N61" s="5" t="n">
        <x:f>J61+L61</x:f>
        <x:v>28.491228950028425</x:v>
      </x:c>
      <x:c r="O61" s="6" t="n">
        <x:f>IF(AND(M61&lt;=$R$7,N61&gt;=$R$7),1,0)</x:f>
        <x:v>1</x:v>
      </x:c>
      <x:c r="P61" s="1"/>
      <x:c r="Q61" s="1"/>
      <x:c r="R61" s="1"/>
      <x:c r="S61" s="1"/>
    </x:row>
    <x:row r="62" ht="23" customHeight="1">
      <x:c r="A62" s="1" t="n">
        <x:v>61</x:v>
      </x:c>
      <x:c r="B62" s="5" t="n">
        <x:f>_xlfn.NORM.INV('고정난수'!B62,$R$7,$R$8)</x:f>
        <x:v>27.704733103973616</x:v>
      </x:c>
      <x:c r="C62" s="5" t="n">
        <x:f>_xlfn.NORM.INV('고정난수'!C62,$R$7,$R$8)</x:f>
        <x:v>23.953853445898293</x:v>
      </x:c>
      <x:c r="D62" s="5" t="n">
        <x:f>_xlfn.NORM.INV('고정난수'!D62,$R$7,$R$8)</x:f>
        <x:v>31.11351579030143</x:v>
      </x:c>
      <x:c r="E62" s="5" t="n">
        <x:f>_xlfn.NORM.INV('고정난수'!E62,$R$7,$R$8)</x:f>
        <x:v>27.37959514398751</x:v>
      </x:c>
      <x:c r="F62" s="5" t="n">
        <x:f>_xlfn.NORM.INV('고정난수'!F62,$R$7,$R$8)</x:f>
        <x:v>30.576363007326293</x:v>
      </x:c>
      <x:c r="G62" s="5" t="n">
        <x:f>_xlfn.NORM.INV('고정난수'!G62,$R$7,$R$8)</x:f>
        <x:v>28.12262686392104</x:v>
      </x:c>
      <x:c r="H62" s="5" t="n">
        <x:f>_xlfn.NORM.INV('고정난수'!H62,$R$7,$R$8)</x:f>
        <x:v>27.552821554212475</x:v>
      </x:c>
      <x:c r="I62" s="5" t="n">
        <x:f>_xlfn.NORM.INV('고정난수'!I62,$R$7,$R$8)</x:f>
        <x:v>26.854620079215906</x:v>
      </x:c>
      <x:c r="J62" s="5" t="n">
        <x:f>AVERAGE(B62:I62)</x:f>
        <x:v>27.907266123604572</x:v>
      </x:c>
      <x:c r="K62" s="5" t="n">
        <x:f>_xlfn.STDEV.S(B62:I62)</x:f>
        <x:v>2.2243174902785876</x:v>
      </x:c>
      <x:c r="L62" s="5" t="n">
        <x:f>_xlfn.CONFIDENCE.T($R$9,K62,8)</x:f>
        <x:v>1.8595759459389236</x:v>
      </x:c>
      <x:c r="M62" s="5" t="n">
        <x:f>J62-L62</x:f>
        <x:v>26.047690177665647</x:v>
      </x:c>
      <x:c r="N62" s="5" t="n">
        <x:f>J62+L62</x:f>
        <x:v>29.766842069543497</x:v>
      </x:c>
      <x:c r="O62" s="6" t="n">
        <x:f>IF(AND(M62&lt;=$R$7,N62&gt;=$R$7),1,0)</x:f>
        <x:v>0</x:v>
      </x:c>
      <x:c r="P62" s="1"/>
      <x:c r="Q62" s="1"/>
      <x:c r="R62" s="1"/>
      <x:c r="S62" s="1"/>
    </x:row>
    <x:row r="63" ht="23" customHeight="1">
      <x:c r="A63" s="1" t="n">
        <x:v>62</x:v>
      </x:c>
      <x:c r="B63" s="5" t="n">
        <x:f>_xlfn.NORM.INV('고정난수'!B63,$R$7,$R$8)</x:f>
        <x:v>22.821843501871278</x:v>
      </x:c>
      <x:c r="C63" s="5" t="n">
        <x:f>_xlfn.NORM.INV('고정난수'!C63,$R$7,$R$8)</x:f>
        <x:v>28.739083049100493</x:v>
      </x:c>
      <x:c r="D63" s="5" t="n">
        <x:f>_xlfn.NORM.INV('고정난수'!D63,$R$7,$R$8)</x:f>
        <x:v>31.9553697693007</x:v>
      </x:c>
      <x:c r="E63" s="5" t="n">
        <x:f>_xlfn.NORM.INV('고정난수'!E63,$R$7,$R$8)</x:f>
        <x:v>18.87009297543046</x:v>
      </x:c>
      <x:c r="F63" s="5" t="n">
        <x:f>_xlfn.NORM.INV('고정난수'!F63,$R$7,$R$8)</x:f>
        <x:v>18.853793101592167</x:v>
      </x:c>
      <x:c r="G63" s="5" t="n">
        <x:f>_xlfn.NORM.INV('고정난수'!G63,$R$7,$R$8)</x:f>
        <x:v>18.244476037705237</x:v>
      </x:c>
      <x:c r="H63" s="5" t="n">
        <x:f>_xlfn.NORM.INV('고정난수'!H63,$R$7,$R$8)</x:f>
        <x:v>23.92234206829618</x:v>
      </x:c>
      <x:c r="I63" s="5" t="n">
        <x:f>_xlfn.NORM.INV('고정난수'!I63,$R$7,$R$8)</x:f>
        <x:v>19.191981957025178</x:v>
      </x:c>
      <x:c r="J63" s="5" t="n">
        <x:f>AVERAGE(B63:I63)</x:f>
        <x:v>22.824872807540213</x:v>
      </x:c>
      <x:c r="K63" s="5" t="n">
        <x:f>_xlfn.STDEV.S(B63:I63)</x:f>
        <x:v>5.142761814398064</x:v>
      </x:c>
      <x:c r="L63" s="5" t="n">
        <x:f>_xlfn.CONFIDENCE.T($R$9,K63,8)</x:f>
        <x:v>4.299456443401018</x:v>
      </x:c>
      <x:c r="M63" s="5" t="n">
        <x:f>J63-L63</x:f>
        <x:v>18.525416364139197</x:v>
      </x:c>
      <x:c r="N63" s="5" t="n">
        <x:f>J63+L63</x:f>
        <x:v>27.12432925094123</x:v>
      </x:c>
      <x:c r="O63" s="6" t="n">
        <x:f>IF(AND(M63&lt;=$R$7,N63&gt;=$R$7),1,0)</x:f>
        <x:v>1</x:v>
      </x:c>
      <x:c r="P63" s="1"/>
      <x:c r="Q63" s="1"/>
      <x:c r="R63" s="1"/>
      <x:c r="S63" s="1"/>
    </x:row>
    <x:row r="64" ht="23" customHeight="1">
      <x:c r="A64" s="1" t="n">
        <x:v>63</x:v>
      </x:c>
      <x:c r="B64" s="5" t="n">
        <x:f>_xlfn.NORM.INV('고정난수'!B64,$R$7,$R$8)</x:f>
        <x:v>23.033441767022147</x:v>
      </x:c>
      <x:c r="C64" s="5" t="n">
        <x:f>_xlfn.NORM.INV('고정난수'!C64,$R$7,$R$8)</x:f>
        <x:v>23.449275969228122</x:v>
      </x:c>
      <x:c r="D64" s="5" t="n">
        <x:f>_xlfn.NORM.INV('고정난수'!D64,$R$7,$R$8)</x:f>
        <x:v>22.02596104356334</x:v>
      </x:c>
      <x:c r="E64" s="5" t="n">
        <x:f>_xlfn.NORM.INV('고정난수'!E64,$R$7,$R$8)</x:f>
        <x:v>31.627028458084567</x:v>
      </x:c>
      <x:c r="F64" s="5" t="n">
        <x:f>_xlfn.NORM.INV('고정난수'!F64,$R$7,$R$8)</x:f>
        <x:v>22.44026332704773</x:v>
      </x:c>
      <x:c r="G64" s="5" t="n">
        <x:f>_xlfn.NORM.INV('고정난수'!G64,$R$7,$R$8)</x:f>
        <x:v>22.943856388762747</x:v>
      </x:c>
      <x:c r="H64" s="5" t="n">
        <x:f>_xlfn.NORM.INV('고정난수'!H64,$R$7,$R$8)</x:f>
        <x:v>24.172373499118255</x:v>
      </x:c>
      <x:c r="I64" s="5" t="n">
        <x:f>_xlfn.NORM.INV('고정난수'!I64,$R$7,$R$8)</x:f>
        <x:v>28.49234272720334</x:v>
      </x:c>
      <x:c r="J64" s="5" t="n">
        <x:f>AVERAGE(B64:I64)</x:f>
        <x:v>24.773067897503783</x:v>
      </x:c>
      <x:c r="K64" s="5" t="n">
        <x:f>_xlfn.STDEV.S(B64:I64)</x:f>
        <x:v>3.428534182894355</x:v>
      </x:c>
      <x:c r="L64" s="5" t="n">
        <x:f>_xlfn.CONFIDENCE.T($R$9,K64,8)</x:f>
        <x:v>2.866326288492738</x:v>
      </x:c>
      <x:c r="M64" s="5" t="n">
        <x:f>J64-L64</x:f>
        <x:v>21.906741609011043</x:v>
      </x:c>
      <x:c r="N64" s="5" t="n">
        <x:f>J64+L64</x:f>
        <x:v>27.639394185996522</x:v>
      </x:c>
      <x:c r="O64" s="6" t="n">
        <x:f>IF(AND(M64&lt;=$R$7,N64&gt;=$R$7),1,0)</x:f>
        <x:v>1</x:v>
      </x:c>
      <x:c r="P64" s="1"/>
      <x:c r="Q64" s="1"/>
      <x:c r="R64" s="1"/>
      <x:c r="S64" s="1"/>
    </x:row>
    <x:row r="65" ht="23" customHeight="1">
      <x:c r="A65" s="1" t="n">
        <x:v>64</x:v>
      </x:c>
      <x:c r="B65" s="5" t="n">
        <x:f>_xlfn.NORM.INV('고정난수'!B65,$R$7,$R$8)</x:f>
        <x:v>24.990593107837803</x:v>
      </x:c>
      <x:c r="C65" s="5" t="n">
        <x:f>_xlfn.NORM.INV('고정난수'!C65,$R$7,$R$8)</x:f>
        <x:v>24.689745596190914</x:v>
      </x:c>
      <x:c r="D65" s="5" t="n">
        <x:f>_xlfn.NORM.INV('고정난수'!D65,$R$7,$R$8)</x:f>
        <x:v>24.402748483885844</x:v>
      </x:c>
      <x:c r="E65" s="5" t="n">
        <x:f>_xlfn.NORM.INV('고정난수'!E65,$R$7,$R$8)</x:f>
        <x:v>22.213968429388306</x:v>
      </x:c>
      <x:c r="F65" s="5" t="n">
        <x:f>_xlfn.NORM.INV('고정난수'!F65,$R$7,$R$8)</x:f>
        <x:v>14.725901885428517</x:v>
      </x:c>
      <x:c r="G65" s="5" t="n">
        <x:f>_xlfn.NORM.INV('고정난수'!G65,$R$7,$R$8)</x:f>
        <x:v>21.46054881157643</x:v>
      </x:c>
      <x:c r="H65" s="5" t="n">
        <x:f>_xlfn.NORM.INV('고정난수'!H65,$R$7,$R$8)</x:f>
        <x:v>21.083652995444325</x:v>
      </x:c>
      <x:c r="I65" s="5" t="n">
        <x:f>_xlfn.NORM.INV('고정난수'!I65,$R$7,$R$8)</x:f>
        <x:v>20.38194476215205</x:v>
      </x:c>
      <x:c r="J65" s="5" t="n">
        <x:f>AVERAGE(B65:I65)</x:f>
        <x:v>21.74363800898802</x:v>
      </x:c>
      <x:c r="K65" s="5" t="n">
        <x:f>_xlfn.STDEV.S(B65:I65)</x:f>
        <x:v>3.3409343231576565</x:v>
      </x:c>
      <x:c r="L65" s="5" t="n">
        <x:f>_xlfn.CONFIDENCE.T($R$9,K65,8)</x:f>
        <x:v>2.7930909735046843</x:v>
      </x:c>
      <x:c r="M65" s="5" t="n">
        <x:f>J65-L65</x:f>
        <x:v>18.95054703548334</x:v>
      </x:c>
      <x:c r="N65" s="5" t="n">
        <x:f>J65+L65</x:f>
        <x:v>24.536728982492704</x:v>
      </x:c>
      <x:c r="O65" s="6" t="n">
        <x:f>IF(AND(M65&lt;=$R$7,N65&gt;=$R$7),1,0)</x:f>
        <x:v>0</x:v>
      </x:c>
      <x:c r="P65" s="1"/>
      <x:c r="Q65" s="1"/>
      <x:c r="R65" s="1"/>
      <x:c r="S65" s="1"/>
    </x:row>
    <x:row r="66" ht="23" customHeight="1">
      <x:c r="A66" s="1" t="n">
        <x:v>65</x:v>
      </x:c>
      <x:c r="B66" s="5" t="n">
        <x:f>_xlfn.NORM.INV('고정난수'!B66,$R$7,$R$8)</x:f>
        <x:v>25.055506957690586</x:v>
      </x:c>
      <x:c r="C66" s="5" t="n">
        <x:f>_xlfn.NORM.INV('고정난수'!C66,$R$7,$R$8)</x:f>
        <x:v>24.847129379129655</x:v>
      </x:c>
      <x:c r="D66" s="5" t="n">
        <x:f>_xlfn.NORM.INV('고정난수'!D66,$R$7,$R$8)</x:f>
        <x:v>24.746771701520036</x:v>
      </x:c>
      <x:c r="E66" s="5" t="n">
        <x:f>_xlfn.NORM.INV('고정난수'!E66,$R$7,$R$8)</x:f>
        <x:v>27.02878871409648</x:v>
      </x:c>
      <x:c r="F66" s="5" t="n">
        <x:f>_xlfn.NORM.INV('고정난수'!F66,$R$7,$R$8)</x:f>
        <x:v>25.308404933421446</x:v>
      </x:c>
      <x:c r="G66" s="5" t="n">
        <x:f>_xlfn.NORM.INV('고정난수'!G66,$R$7,$R$8)</x:f>
        <x:v>25.199206619341897</x:v>
      </x:c>
      <x:c r="H66" s="5" t="n">
        <x:f>_xlfn.NORM.INV('고정난수'!H66,$R$7,$R$8)</x:f>
        <x:v>26.727593244176344</x:v>
      </x:c>
      <x:c r="I66" s="5" t="n">
        <x:f>_xlfn.NORM.INV('고정난수'!I66,$R$7,$R$8)</x:f>
        <x:v>20.9562427014099</x:v>
      </x:c>
      <x:c r="J66" s="5" t="n">
        <x:f>AVERAGE(B66:I66)</x:f>
        <x:v>24.983705531348292</x:v>
      </x:c>
      <x:c r="K66" s="5" t="n">
        <x:f>_xlfn.STDEV.S(B66:I66)</x:f>
        <x:v>1.8390907293853236</x:v>
      </x:c>
      <x:c r="L66" s="5" t="n">
        <x:f>_xlfn.CONFIDENCE.T($R$9,K66,8)</x:f>
        <x:v>1.537518316387417</x:v>
      </x:c>
      <x:c r="M66" s="5" t="n">
        <x:f>J66-L66</x:f>
        <x:v>23.446187214960876</x:v>
      </x:c>
      <x:c r="N66" s="5" t="n">
        <x:f>J66+L66</x:f>
        <x:v>26.52122384773571</x:v>
      </x:c>
      <x:c r="O66" s="6" t="n">
        <x:f>IF(AND(M66&lt;=$R$7,N66&gt;=$R$7),1,0)</x:f>
        <x:v>1</x:v>
      </x:c>
      <x:c r="P66" s="1"/>
      <x:c r="Q66" s="1"/>
      <x:c r="R66" s="1"/>
      <x:c r="S66" s="1"/>
    </x:row>
    <x:row r="67" ht="23" customHeight="1">
      <x:c r="A67" s="1" t="n">
        <x:v>66</x:v>
      </x:c>
      <x:c r="B67" s="5" t="n">
        <x:f>_xlfn.NORM.INV('고정난수'!B67,$R$7,$R$8)</x:f>
        <x:v>21.458244119229345</x:v>
      </x:c>
      <x:c r="C67" s="5" t="n">
        <x:f>_xlfn.NORM.INV('고정난수'!C67,$R$7,$R$8)</x:f>
        <x:v>20.65063103342778</x:v>
      </x:c>
      <x:c r="D67" s="5" t="n">
        <x:f>_xlfn.NORM.INV('고정난수'!D67,$R$7,$R$8)</x:f>
        <x:v>25.746036318905478</x:v>
      </x:c>
      <x:c r="E67" s="5" t="n">
        <x:f>_xlfn.NORM.INV('고정난수'!E67,$R$7,$R$8)</x:f>
        <x:v>17.218130692014714</x:v>
      </x:c>
      <x:c r="F67" s="5" t="n">
        <x:f>_xlfn.NORM.INV('고정난수'!F67,$R$7,$R$8)</x:f>
        <x:v>27.7459697448979</x:v>
      </x:c>
      <x:c r="G67" s="5" t="n">
        <x:f>_xlfn.NORM.INV('고정난수'!G67,$R$7,$R$8)</x:f>
        <x:v>23.112710989478284</x:v>
      </x:c>
      <x:c r="H67" s="5" t="n">
        <x:f>_xlfn.NORM.INV('고정난수'!H67,$R$7,$R$8)</x:f>
        <x:v>35.87573893556273</x:v>
      </x:c>
      <x:c r="I67" s="5" t="n">
        <x:f>_xlfn.NORM.INV('고정난수'!I67,$R$7,$R$8)</x:f>
        <x:v>21.106829647892685</x:v>
      </x:c>
      <x:c r="J67" s="5" t="n">
        <x:f>AVERAGE(B67:I67)</x:f>
        <x:v>24.114286435176112</x:v>
      </x:c>
      <x:c r="K67" s="5" t="n">
        <x:f>_xlfn.STDEV.S(B67:I67)</x:f>
        <x:v>5.74257134447768</x:v>
      </x:c>
      <x:c r="L67" s="5" t="n">
        <x:f>_xlfn.CONFIDENCE.T($R$9,K67,8)</x:f>
        <x:v>4.800909756228804</x:v>
      </x:c>
      <x:c r="M67" s="5" t="n">
        <x:f>J67-L67</x:f>
        <x:v>19.313376678947307</x:v>
      </x:c>
      <x:c r="N67" s="5" t="n">
        <x:f>J67+L67</x:f>
        <x:v>28.915196191404917</x:v>
      </x:c>
      <x:c r="O67" s="6" t="n">
        <x:f>IF(AND(M67&lt;=$R$7,N67&gt;=$R$7),1,0)</x:f>
        <x:v>1</x:v>
      </x:c>
      <x:c r="P67" s="1"/>
      <x:c r="Q67" s="1"/>
      <x:c r="R67" s="1"/>
      <x:c r="S67" s="1"/>
    </x:row>
    <x:row r="68" ht="23" customHeight="1">
      <x:c r="A68" s="1" t="n">
        <x:v>67</x:v>
      </x:c>
      <x:c r="B68" s="5" t="n">
        <x:f>_xlfn.NORM.INV('고정난수'!B68,$R$7,$R$8)</x:f>
        <x:v>31.535789668490914</x:v>
      </x:c>
      <x:c r="C68" s="5" t="n">
        <x:f>_xlfn.NORM.INV('고정난수'!C68,$R$7,$R$8)</x:f>
        <x:v>25.848313661200567</x:v>
      </x:c>
      <x:c r="D68" s="5" t="n">
        <x:f>_xlfn.NORM.INV('고정난수'!D68,$R$7,$R$8)</x:f>
        <x:v>28.152212384363963</x:v>
      </x:c>
      <x:c r="E68" s="5" t="n">
        <x:f>_xlfn.NORM.INV('고정난수'!E68,$R$7,$R$8)</x:f>
        <x:v>32.11465592363406</x:v>
      </x:c>
      <x:c r="F68" s="5" t="n">
        <x:f>_xlfn.NORM.INV('고정난수'!F68,$R$7,$R$8)</x:f>
        <x:v>25.843035134205145</x:v>
      </x:c>
      <x:c r="G68" s="5" t="n">
        <x:f>_xlfn.NORM.INV('고정난수'!G68,$R$7,$R$8)</x:f>
        <x:v>24.33436877015451</x:v>
      </x:c>
      <x:c r="H68" s="5" t="n">
        <x:f>_xlfn.NORM.INV('고정난수'!H68,$R$7,$R$8)</x:f>
        <x:v>26.987964614892437</x:v>
      </x:c>
      <x:c r="I68" s="5" t="n">
        <x:f>_xlfn.NORM.INV('고정난수'!I68,$R$7,$R$8)</x:f>
        <x:v>33.83562299431727</x:v>
      </x:c>
      <x:c r="J68" s="5" t="n">
        <x:f>AVERAGE(B68:I68)</x:f>
        <x:v>28.581495393907357</x:v>
      </x:c>
      <x:c r="K68" s="5" t="n">
        <x:f>_xlfn.STDEV.S(B68:I68)</x:f>
        <x:v>3.4753846778482416</x:v>
      </x:c>
      <x:c r="L68" s="5" t="n">
        <x:f>_xlfn.CONFIDENCE.T($R$9,K68,8)</x:f>
        <x:v>2.905494282204224</x:v>
      </x:c>
      <x:c r="M68" s="5" t="n">
        <x:f>J68-L68</x:f>
        <x:v>25.676001111703133</x:v>
      </x:c>
      <x:c r="N68" s="5" t="n">
        <x:f>J68+L68</x:f>
        <x:v>31.48698967611158</x:v>
      </x:c>
      <x:c r="O68" s="6" t="n">
        <x:f>IF(AND(M68&lt;=$R$7,N68&gt;=$R$7),1,0)</x:f>
        <x:v>0</x:v>
      </x:c>
      <x:c r="P68" s="1"/>
      <x:c r="Q68" s="1"/>
      <x:c r="R68" s="1"/>
      <x:c r="S68" s="1"/>
    </x:row>
    <x:row r="69" ht="23" customHeight="1">
      <x:c r="A69" s="1" t="n">
        <x:v>68</x:v>
      </x:c>
      <x:c r="B69" s="5" t="n">
        <x:f>_xlfn.NORM.INV('고정난수'!B69,$R$7,$R$8)</x:f>
        <x:v>19.281062470254312</x:v>
      </x:c>
      <x:c r="C69" s="5" t="n">
        <x:f>_xlfn.NORM.INV('고정난수'!C69,$R$7,$R$8)</x:f>
        <x:v>23.975625491990446</x:v>
      </x:c>
      <x:c r="D69" s="5" t="n">
        <x:f>_xlfn.NORM.INV('고정난수'!D69,$R$7,$R$8)</x:f>
        <x:v>29.589571268497973</x:v>
      </x:c>
      <x:c r="E69" s="5" t="n">
        <x:f>_xlfn.NORM.INV('고정난수'!E69,$R$7,$R$8)</x:f>
        <x:v>26.18656010935772</x:v>
      </x:c>
      <x:c r="F69" s="5" t="n">
        <x:f>_xlfn.NORM.INV('고정난수'!F69,$R$7,$R$8)</x:f>
        <x:v>25.118615923812538</x:v>
      </x:c>
      <x:c r="G69" s="5" t="n">
        <x:f>_xlfn.NORM.INV('고정난수'!G69,$R$7,$R$8)</x:f>
        <x:v>17.083344683914504</x:v>
      </x:c>
      <x:c r="H69" s="5" t="n">
        <x:f>_xlfn.NORM.INV('고정난수'!H69,$R$7,$R$8)</x:f>
        <x:v>19.462991585370425</x:v>
      </x:c>
      <x:c r="I69" s="5" t="n">
        <x:f>_xlfn.NORM.INV('고정난수'!I69,$R$7,$R$8)</x:f>
        <x:v>33.72767117964774</x:v>
      </x:c>
      <x:c r="J69" s="5" t="n">
        <x:f>AVERAGE(B69:I69)</x:f>
        <x:v>24.303180339105708</x:v>
      </x:c>
      <x:c r="K69" s="5" t="n">
        <x:f>_xlfn.STDEV.S(B69:I69)</x:f>
        <x:v>5.629785904834128</x:v>
      </x:c>
      <x:c r="L69" s="5" t="n">
        <x:f>_xlfn.CONFIDENCE.T($R$9,K69,8)</x:f>
        <x:v>4.706618769654298</x:v>
      </x:c>
      <x:c r="M69" s="5" t="n">
        <x:f>J69-L69</x:f>
        <x:v>19.59656156945141</x:v>
      </x:c>
      <x:c r="N69" s="5" t="n">
        <x:f>J69+L69</x:f>
        <x:v>29.009799108760006</x:v>
      </x:c>
      <x:c r="O69" s="6" t="n">
        <x:f>IF(AND(M69&lt;=$R$7,N69&gt;=$R$7),1,0)</x:f>
        <x:v>1</x:v>
      </x:c>
      <x:c r="P69" s="1"/>
      <x:c r="Q69" s="1"/>
      <x:c r="R69" s="1"/>
      <x:c r="S69" s="1"/>
    </x:row>
    <x:row r="70" ht="23" customHeight="1">
      <x:c r="A70" s="1" t="n">
        <x:v>69</x:v>
      </x:c>
      <x:c r="B70" s="5" t="n">
        <x:f>_xlfn.NORM.INV('고정난수'!B70,$R$7,$R$8)</x:f>
        <x:v>25.626622253696016</x:v>
      </x:c>
      <x:c r="C70" s="5" t="n">
        <x:f>_xlfn.NORM.INV('고정난수'!C70,$R$7,$R$8)</x:f>
        <x:v>20.026874958186532</x:v>
      </x:c>
      <x:c r="D70" s="5" t="n">
        <x:f>_xlfn.NORM.INV('고정난수'!D70,$R$7,$R$8)</x:f>
        <x:v>23.54945729092302</x:v>
      </x:c>
      <x:c r="E70" s="5" t="n">
        <x:f>_xlfn.NORM.INV('고정난수'!E70,$R$7,$R$8)</x:f>
        <x:v>31.103203776119496</x:v>
      </x:c>
      <x:c r="F70" s="5" t="n">
        <x:f>_xlfn.NORM.INV('고정난수'!F70,$R$7,$R$8)</x:f>
        <x:v>27.81301468742727</x:v>
      </x:c>
      <x:c r="G70" s="5" t="n">
        <x:f>_xlfn.NORM.INV('고정난수'!G70,$R$7,$R$8)</x:f>
        <x:v>26.185919384473124</x:v>
      </x:c>
      <x:c r="H70" s="5" t="n">
        <x:f>_xlfn.NORM.INV('고정난수'!H70,$R$7,$R$8)</x:f>
        <x:v>23.873935349670663</x:v>
      </x:c>
      <x:c r="I70" s="5" t="n">
        <x:f>_xlfn.NORM.INV('고정난수'!I70,$R$7,$R$8)</x:f>
        <x:v>31.240510492361693</x:v>
      </x:c>
      <x:c r="J70" s="5" t="n">
        <x:f>AVERAGE(B70:I70)</x:f>
        <x:v>26.177442274107225</x:v>
      </x:c>
      <x:c r="K70" s="5" t="n">
        <x:f>_xlfn.STDEV.S(B70:I70)</x:f>
        <x:v>3.834398544069664</x:v>
      </x:c>
      <x:c r="L70" s="5" t="n">
        <x:f>_xlfn.CONFIDENCE.T($R$9,K70,8)</x:f>
        <x:v>3.2056373835383223</x:v>
      </x:c>
      <x:c r="M70" s="5" t="n">
        <x:f>J70-L70</x:f>
        <x:v>22.971804890568905</x:v>
      </x:c>
      <x:c r="N70" s="5" t="n">
        <x:f>J70+L70</x:f>
        <x:v>29.383079657645546</x:v>
      </x:c>
      <x:c r="O70" s="6" t="n">
        <x:f>IF(AND(M70&lt;=$R$7,N70&gt;=$R$7),1,0)</x:f>
        <x:v>1</x:v>
      </x:c>
      <x:c r="P70" s="1"/>
      <x:c r="Q70" s="1"/>
      <x:c r="R70" s="1"/>
      <x:c r="S70" s="1"/>
    </x:row>
    <x:row r="71" ht="23" customHeight="1">
      <x:c r="A71" s="1" t="n">
        <x:v>70</x:v>
      </x:c>
      <x:c r="B71" s="5" t="n">
        <x:f>_xlfn.NORM.INV('고정난수'!B71,$R$7,$R$8)</x:f>
        <x:v>22.45090858623003</x:v>
      </x:c>
      <x:c r="C71" s="5" t="n">
        <x:f>_xlfn.NORM.INV('고정난수'!C71,$R$7,$R$8)</x:f>
        <x:v>25.27146703861477</x:v>
      </x:c>
      <x:c r="D71" s="5" t="n">
        <x:f>_xlfn.NORM.INV('고정난수'!D71,$R$7,$R$8)</x:f>
        <x:v>13.585857843375857</x:v>
      </x:c>
      <x:c r="E71" s="5" t="n">
        <x:f>_xlfn.NORM.INV('고정난수'!E71,$R$7,$R$8)</x:f>
        <x:v>30.31789679235193</x:v>
      </x:c>
      <x:c r="F71" s="5" t="n">
        <x:f>_xlfn.NORM.INV('고정난수'!F71,$R$7,$R$8)</x:f>
        <x:v>31.635952729417305</x:v>
      </x:c>
      <x:c r="G71" s="5" t="n">
        <x:f>_xlfn.NORM.INV('고정난수'!G71,$R$7,$R$8)</x:f>
        <x:v>36.1199799780469</x:v>
      </x:c>
      <x:c r="H71" s="5" t="n">
        <x:f>_xlfn.NORM.INV('고정난수'!H71,$R$7,$R$8)</x:f>
        <x:v>22.757993119058902</x:v>
      </x:c>
      <x:c r="I71" s="5" t="n">
        <x:f>_xlfn.NORM.INV('고정난수'!I71,$R$7,$R$8)</x:f>
        <x:v>22.5882888679483</x:v>
      </x:c>
      <x:c r="J71" s="5" t="n">
        <x:f>AVERAGE(B71:I71)</x:f>
        <x:v>25.5910431193805</x:v>
      </x:c>
      <x:c r="K71" s="5" t="n">
        <x:f>_xlfn.STDEV.S(B71:I71)</x:f>
        <x:v>6.978255429553798</x:v>
      </x:c>
      <x:c r="L71" s="5" t="n">
        <x:f>_xlfn.CONFIDENCE.T($R$9,K71,8)</x:f>
        <x:v>5.833967497054867</x:v>
      </x:c>
      <x:c r="M71" s="5" t="n">
        <x:f>J71-L71</x:f>
        <x:v>19.757075622325633</x:v>
      </x:c>
      <x:c r="N71" s="5" t="n">
        <x:f>J71+L71</x:f>
        <x:v>31.42501061643537</x:v>
      </x:c>
      <x:c r="O71" s="6" t="n">
        <x:f>IF(AND(M71&lt;=$R$7,N71&gt;=$R$7),1,0)</x:f>
        <x:v>1</x:v>
      </x:c>
      <x:c r="P71" s="1"/>
      <x:c r="Q71" s="1"/>
      <x:c r="R71" s="1"/>
      <x:c r="S71" s="1"/>
    </x:row>
    <x:row r="72" ht="23" customHeight="1">
      <x:c r="A72" s="1" t="n">
        <x:v>71</x:v>
      </x:c>
      <x:c r="B72" s="5" t="n">
        <x:f>_xlfn.NORM.INV('고정난수'!B72,$R$7,$R$8)</x:f>
        <x:v>27.015118718505462</x:v>
      </x:c>
      <x:c r="C72" s="5" t="n">
        <x:f>_xlfn.NORM.INV('고정난수'!C72,$R$7,$R$8)</x:f>
        <x:v>30.052145083432308</x:v>
      </x:c>
      <x:c r="D72" s="5" t="n">
        <x:f>_xlfn.NORM.INV('고정난수'!D72,$R$7,$R$8)</x:f>
        <x:v>26.19868521661425</x:v>
      </x:c>
      <x:c r="E72" s="5" t="n">
        <x:f>_xlfn.NORM.INV('고정난수'!E72,$R$7,$R$8)</x:f>
        <x:v>33.0385915389031</x:v>
      </x:c>
      <x:c r="F72" s="5" t="n">
        <x:f>_xlfn.NORM.INV('고정난수'!F72,$R$7,$R$8)</x:f>
        <x:v>23.75122476835877</x:v>
      </x:c>
      <x:c r="G72" s="5" t="n">
        <x:f>_xlfn.NORM.INV('고정난수'!G72,$R$7,$R$8)</x:f>
        <x:v>23.26232600404962</x:v>
      </x:c>
      <x:c r="H72" s="5" t="n">
        <x:f>_xlfn.NORM.INV('고정난수'!H72,$R$7,$R$8)</x:f>
        <x:v>24.665891809291747</x:v>
      </x:c>
      <x:c r="I72" s="5" t="n">
        <x:f>_xlfn.NORM.INV('고정난수'!I72,$R$7,$R$8)</x:f>
        <x:v>22.903568703594747</x:v>
      </x:c>
      <x:c r="J72" s="5" t="n">
        <x:f>AVERAGE(B72:I72)</x:f>
        <x:v>26.360943980343748</x:v>
      </x:c>
      <x:c r="K72" s="5" t="n">
        <x:f>_xlfn.STDEV.S(B72:I72)</x:f>
        <x:v>3.5838711789171653</x:v>
      </x:c>
      <x:c r="L72" s="5" t="n">
        <x:f>_xlfn.CONFIDENCE.T($R$9,K72,8)</x:f>
        <x:v>2.996191266213274</x:v>
      </x:c>
      <x:c r="M72" s="5" t="n">
        <x:f>J72-L72</x:f>
        <x:v>23.364752714130475</x:v>
      </x:c>
      <x:c r="N72" s="5" t="n">
        <x:f>J72+L72</x:f>
        <x:v>29.35713524655702</x:v>
      </x:c>
      <x:c r="O72" s="6" t="n">
        <x:f>IF(AND(M72&lt;=$R$7,N72&gt;=$R$7),1,0)</x:f>
        <x:v>1</x:v>
      </x:c>
      <x:c r="P72" s="1"/>
      <x:c r="Q72" s="1"/>
      <x:c r="R72" s="1"/>
      <x:c r="S72" s="1"/>
    </x:row>
    <x:row r="73" ht="23" customHeight="1">
      <x:c r="A73" s="1" t="n">
        <x:v>72</x:v>
      </x:c>
      <x:c r="B73" s="5" t="n">
        <x:f>_xlfn.NORM.INV('고정난수'!B73,$R$7,$R$8)</x:f>
        <x:v>18.690669891768575</x:v>
      </x:c>
      <x:c r="C73" s="5" t="n">
        <x:f>_xlfn.NORM.INV('고정난수'!C73,$R$7,$R$8)</x:f>
        <x:v>19.814382173176003</x:v>
      </x:c>
      <x:c r="D73" s="5" t="n">
        <x:f>_xlfn.NORM.INV('고정난수'!D73,$R$7,$R$8)</x:f>
        <x:v>20.79285525574126</x:v>
      </x:c>
      <x:c r="E73" s="5" t="n">
        <x:f>_xlfn.NORM.INV('고정난수'!E73,$R$7,$R$8)</x:f>
        <x:v>21.930538821857276</x:v>
      </x:c>
      <x:c r="F73" s="5" t="n">
        <x:f>_xlfn.NORM.INV('고정난수'!F73,$R$7,$R$8)</x:f>
        <x:v>26.244101535458913</x:v>
      </x:c>
      <x:c r="G73" s="5" t="n">
        <x:f>_xlfn.NORM.INV('고정난수'!G73,$R$7,$R$8)</x:f>
        <x:v>24.656862899190827</x:v>
      </x:c>
      <x:c r="H73" s="5" t="n">
        <x:f>_xlfn.NORM.INV('고정난수'!H73,$R$7,$R$8)</x:f>
        <x:v>24.838347148899338</x:v>
      </x:c>
      <x:c r="I73" s="5" t="n">
        <x:f>_xlfn.NORM.INV('고정난수'!I73,$R$7,$R$8)</x:f>
        <x:v>26.286217630718173</x:v>
      </x:c>
      <x:c r="J73" s="5" t="n">
        <x:f>AVERAGE(B73:I73)</x:f>
        <x:v>22.906746919601296</x:v>
      </x:c>
      <x:c r="K73" s="5" t="n">
        <x:f>_xlfn.STDEV.S(B73:I73)</x:f>
        <x:v>2.9787890385503144</x:v>
      </x:c>
      <x:c r="L73" s="5" t="n">
        <x:f>_xlfn.CONFIDENCE.T($R$9,K73,8)</x:f>
        <x:v>2.490329940902871</x:v>
      </x:c>
      <x:c r="M73" s="5" t="n">
        <x:f>J73-L73</x:f>
        <x:v>20.416416978698425</x:v>
      </x:c>
      <x:c r="N73" s="5" t="n">
        <x:f>J73+L73</x:f>
        <x:v>25.397076860504168</x:v>
      </x:c>
      <x:c r="O73" s="6" t="n">
        <x:f>IF(AND(M73&lt;=$R$7,N73&gt;=$R$7),1,0)</x:f>
        <x:v>1</x:v>
      </x:c>
      <x:c r="P73" s="1"/>
      <x:c r="Q73" s="1"/>
      <x:c r="R73" s="1"/>
      <x:c r="S73" s="1"/>
    </x:row>
    <x:row r="74" ht="23" customHeight="1">
      <x:c r="A74" s="1" t="n">
        <x:v>73</x:v>
      </x:c>
      <x:c r="B74" s="5" t="n">
        <x:f>_xlfn.NORM.INV('고정난수'!B74,$R$7,$R$8)</x:f>
        <x:v>25.809037209304787</x:v>
      </x:c>
      <x:c r="C74" s="5" t="n">
        <x:f>_xlfn.NORM.INV('고정난수'!C74,$R$7,$R$8)</x:f>
        <x:v>26.081671639241883</x:v>
      </x:c>
      <x:c r="D74" s="5" t="n">
        <x:f>_xlfn.NORM.INV('고정난수'!D74,$R$7,$R$8)</x:f>
        <x:v>15.492943486039964</x:v>
      </x:c>
      <x:c r="E74" s="5" t="n">
        <x:f>_xlfn.NORM.INV('고정난수'!E74,$R$7,$R$8)</x:f>
        <x:v>32.35140963881092</x:v>
      </x:c>
      <x:c r="F74" s="5" t="n">
        <x:f>_xlfn.NORM.INV('고정난수'!F74,$R$7,$R$8)</x:f>
        <x:v>24.709832315157858</x:v>
      </x:c>
      <x:c r="G74" s="5" t="n">
        <x:f>_xlfn.NORM.INV('고정난수'!G74,$R$7,$R$8)</x:f>
        <x:v>24.298492178392074</x:v>
      </x:c>
      <x:c r="H74" s="5" t="n">
        <x:f>_xlfn.NORM.INV('고정난수'!H74,$R$7,$R$8)</x:f>
        <x:v>31.967732344853786</x:v>
      </x:c>
      <x:c r="I74" s="5" t="n">
        <x:f>_xlfn.NORM.INV('고정난수'!I74,$R$7,$R$8)</x:f>
        <x:v>25.26070789380116</x:v>
      </x:c>
      <x:c r="J74" s="5" t="n">
        <x:f>AVERAGE(B74:I74)</x:f>
        <x:v>25.746478338200305</x:v>
      </x:c>
      <x:c r="K74" s="5" t="n">
        <x:f>_xlfn.STDEV.S(B74:I74)</x:f>
        <x:v>5.223403868957884</x:v>
      </x:c>
      <x:c r="L74" s="5" t="n">
        <x:f>_xlfn.CONFIDENCE.T($R$9,K74,8)</x:f>
        <x:v>4.366874887730993</x:v>
      </x:c>
      <x:c r="M74" s="5" t="n">
        <x:f>J74-L74</x:f>
        <x:v>21.37960345046931</x:v>
      </x:c>
      <x:c r="N74" s="5" t="n">
        <x:f>J74+L74</x:f>
        <x:v>30.1133532259313</x:v>
      </x:c>
      <x:c r="O74" s="6" t="n">
        <x:f>IF(AND(M74&lt;=$R$7,N74&gt;=$R$7),1,0)</x:f>
        <x:v>1</x:v>
      </x:c>
      <x:c r="P74" s="1"/>
      <x:c r="Q74" s="1"/>
      <x:c r="R74" s="1"/>
      <x:c r="S74" s="1"/>
    </x:row>
    <x:row r="75" ht="23" customHeight="1">
      <x:c r="A75" s="1" t="n">
        <x:v>74</x:v>
      </x:c>
      <x:c r="B75" s="5" t="n">
        <x:f>_xlfn.NORM.INV('고정난수'!B75,$R$7,$R$8)</x:f>
        <x:v>31.334557491056607</x:v>
      </x:c>
      <x:c r="C75" s="5" t="n">
        <x:f>_xlfn.NORM.INV('고정난수'!C75,$R$7,$R$8)</x:f>
        <x:v>23.3290260156238</x:v>
      </x:c>
      <x:c r="D75" s="5" t="n">
        <x:f>_xlfn.NORM.INV('고정난수'!D75,$R$7,$R$8)</x:f>
        <x:v>24.383381979117807</x:v>
      </x:c>
      <x:c r="E75" s="5" t="n">
        <x:f>_xlfn.NORM.INV('고정난수'!E75,$R$7,$R$8)</x:f>
        <x:v>27.98519396955043</x:v>
      </x:c>
      <x:c r="F75" s="5" t="n">
        <x:f>_xlfn.NORM.INV('고정난수'!F75,$R$7,$R$8)</x:f>
        <x:v>25.7279831761439</x:v>
      </x:c>
      <x:c r="G75" s="5" t="n">
        <x:f>_xlfn.NORM.INV('고정난수'!G75,$R$7,$R$8)</x:f>
        <x:v>17.022395229338002</x:v>
      </x:c>
      <x:c r="H75" s="5" t="n">
        <x:f>_xlfn.NORM.INV('고정난수'!H75,$R$7,$R$8)</x:f>
        <x:v>22.325698584860476</x:v>
      </x:c>
      <x:c r="I75" s="5" t="n">
        <x:f>_xlfn.NORM.INV('고정난수'!I75,$R$7,$R$8)</x:f>
        <x:v>25.947939093922443</x:v>
      </x:c>
      <x:c r="J75" s="5" t="n">
        <x:f>AVERAGE(B75:I75)</x:f>
        <x:v>24.757021942451686</x:v>
      </x:c>
      <x:c r="K75" s="5" t="n">
        <x:f>_xlfn.STDEV.S(B75:I75)</x:f>
        <x:v>4.2081669025551145</x:v>
      </x:c>
      <x:c r="L75" s="5" t="n">
        <x:f>_xlfn.CONFIDENCE.T($R$9,K75,8)</x:f>
        <x:v>3.518115549011708</x:v>
      </x:c>
      <x:c r="M75" s="5" t="n">
        <x:f>J75-L75</x:f>
        <x:v>21.23890639343998</x:v>
      </x:c>
      <x:c r="N75" s="5" t="n">
        <x:f>J75+L75</x:f>
        <x:v>28.275137491463394</x:v>
      </x:c>
      <x:c r="O75" s="6" t="n">
        <x:f>IF(AND(M75&lt;=$R$7,N75&gt;=$R$7),1,0)</x:f>
        <x:v>1</x:v>
      </x:c>
      <x:c r="P75" s="1"/>
      <x:c r="Q75" s="1"/>
      <x:c r="R75" s="1"/>
      <x:c r="S75" s="1"/>
    </x:row>
    <x:row r="76" ht="23" customHeight="1">
      <x:c r="A76" s="1" t="n">
        <x:v>75</x:v>
      </x:c>
      <x:c r="B76" s="5" t="n">
        <x:f>_xlfn.NORM.INV('고정난수'!B76,$R$7,$R$8)</x:f>
        <x:v>27.91061034630324</x:v>
      </x:c>
      <x:c r="C76" s="5" t="n">
        <x:f>_xlfn.NORM.INV('고정난수'!C76,$R$7,$R$8)</x:f>
        <x:v>29.596220644307046</x:v>
      </x:c>
      <x:c r="D76" s="5" t="n">
        <x:f>_xlfn.NORM.INV('고정난수'!D76,$R$7,$R$8)</x:f>
        <x:v>19.51154242782108</x:v>
      </x:c>
      <x:c r="E76" s="5" t="n">
        <x:f>_xlfn.NORM.INV('고정난수'!E76,$R$7,$R$8)</x:f>
        <x:v>22.585286870886748</x:v>
      </x:c>
      <x:c r="F76" s="5" t="n">
        <x:f>_xlfn.NORM.INV('고정난수'!F76,$R$7,$R$8)</x:f>
        <x:v>30.82117782652197</x:v>
      </x:c>
      <x:c r="G76" s="5" t="n">
        <x:f>_xlfn.NORM.INV('고정난수'!G76,$R$7,$R$8)</x:f>
        <x:v>22.626917176953935</x:v>
      </x:c>
      <x:c r="H76" s="5" t="n">
        <x:f>_xlfn.NORM.INV('고정난수'!H76,$R$7,$R$8)</x:f>
        <x:v>26.788863223858225</x:v>
      </x:c>
      <x:c r="I76" s="5" t="n">
        <x:f>_xlfn.NORM.INV('고정난수'!I76,$R$7,$R$8)</x:f>
        <x:v>30.756546907519425</x:v>
      </x:c>
      <x:c r="J76" s="5" t="n">
        <x:f>AVERAGE(B76:I76)</x:f>
        <x:v>26.324645678021458</x:v>
      </x:c>
      <x:c r="K76" s="5" t="n">
        <x:f>_xlfn.STDEV.S(B76:I76)</x:f>
        <x:v>4.265625238770406</x:v>
      </x:c>
      <x:c r="L76" s="5" t="n">
        <x:f>_xlfn.CONFIDENCE.T($R$9,K76,8)</x:f>
        <x:v>3.566151919892488</x:v>
      </x:c>
      <x:c r="M76" s="5" t="n">
        <x:f>J76-L76</x:f>
        <x:v>22.75849375812897</x:v>
      </x:c>
      <x:c r="N76" s="5" t="n">
        <x:f>J76+L76</x:f>
        <x:v>29.890797597913945</x:v>
      </x:c>
      <x:c r="O76" s="6" t="n">
        <x:f>IF(AND(M76&lt;=$R$7,N76&gt;=$R$7),1,0)</x:f>
        <x:v>1</x:v>
      </x:c>
      <x:c r="P76" s="1"/>
      <x:c r="Q76" s="1"/>
      <x:c r="R76" s="1"/>
      <x:c r="S76" s="1"/>
    </x:row>
    <x:row r="77" ht="23" customHeight="1">
      <x:c r="A77" s="1" t="n">
        <x:v>76</x:v>
      </x:c>
      <x:c r="B77" s="5" t="n">
        <x:f>_xlfn.NORM.INV('고정난수'!B77,$R$7,$R$8)</x:f>
        <x:v>34.00262958367014</x:v>
      </x:c>
      <x:c r="C77" s="5" t="n">
        <x:f>_xlfn.NORM.INV('고정난수'!C77,$R$7,$R$8)</x:f>
        <x:v>24.250399317838117</x:v>
      </x:c>
      <x:c r="D77" s="5" t="n">
        <x:f>_xlfn.NORM.INV('고정난수'!D77,$R$7,$R$8)</x:f>
        <x:v>26.067095434810618</x:v>
      </x:c>
      <x:c r="E77" s="5" t="n">
        <x:f>_xlfn.NORM.INV('고정난수'!E77,$R$7,$R$8)</x:f>
        <x:v>32.0835560867003</x:v>
      </x:c>
      <x:c r="F77" s="5" t="n">
        <x:f>_xlfn.NORM.INV('고정난수'!F77,$R$7,$R$8)</x:f>
        <x:v>25.454911015299018</x:v>
      </x:c>
      <x:c r="G77" s="5" t="n">
        <x:f>_xlfn.NORM.INV('고정난수'!G77,$R$7,$R$8)</x:f>
        <x:v>23.360294122562355</x:v>
      </x:c>
      <x:c r="H77" s="5" t="n">
        <x:f>_xlfn.NORM.INV('고정난수'!H77,$R$7,$R$8)</x:f>
        <x:v>22.311167660164145</x:v>
      </x:c>
      <x:c r="I77" s="5" t="n">
        <x:f>_xlfn.NORM.INV('고정난수'!I77,$R$7,$R$8)</x:f>
        <x:v>24.305189579444864</x:v>
      </x:c>
      <x:c r="J77" s="5" t="n">
        <x:f>AVERAGE(B77:I77)</x:f>
        <x:v>26.479405350061192</x:v>
      </x:c>
      <x:c r="K77" s="5" t="n">
        <x:f>_xlfn.STDEV.S(B77:I77)</x:f>
        <x:v>4.243040332695725</x:v>
      </x:c>
      <x:c r="L77" s="5" t="n">
        <x:f>_xlfn.CONFIDENCE.T($R$9,K77,8)</x:f>
        <x:v>3.547270466025708</x:v>
      </x:c>
      <x:c r="M77" s="5" t="n">
        <x:f>J77-L77</x:f>
        <x:v>22.932134884035484</x:v>
      </x:c>
      <x:c r="N77" s="5" t="n">
        <x:f>J77+L77</x:f>
        <x:v>30.0266758160869</x:v>
      </x:c>
      <x:c r="O77" s="6" t="n">
        <x:f>IF(AND(M77&lt;=$R$7,N77&gt;=$R$7),1,0)</x:f>
        <x:v>1</x:v>
      </x:c>
      <x:c r="P77" s="1"/>
      <x:c r="Q77" s="1"/>
      <x:c r="R77" s="1"/>
      <x:c r="S77" s="1"/>
    </x:row>
    <x:row r="78" ht="23" customHeight="1">
      <x:c r="A78" s="1" t="n">
        <x:v>77</x:v>
      </x:c>
      <x:c r="B78" s="5" t="n">
        <x:f>_xlfn.NORM.INV('고정난수'!B78,$R$7,$R$8)</x:f>
        <x:v>18.042519584414702</x:v>
      </x:c>
      <x:c r="C78" s="5" t="n">
        <x:f>_xlfn.NORM.INV('고정난수'!C78,$R$7,$R$8)</x:f>
        <x:v>24.463757333560658</x:v>
      </x:c>
      <x:c r="D78" s="5" t="n">
        <x:f>_xlfn.NORM.INV('고정난수'!D78,$R$7,$R$8)</x:f>
        <x:v>27.7250731870512</x:v>
      </x:c>
      <x:c r="E78" s="5" t="n">
        <x:f>_xlfn.NORM.INV('고정난수'!E78,$R$7,$R$8)</x:f>
        <x:v>23.71789442366926</x:v>
      </x:c>
      <x:c r="F78" s="5" t="n">
        <x:f>_xlfn.NORM.INV('고정난수'!F78,$R$7,$R$8)</x:f>
        <x:v>28.387683100851696</x:v>
      </x:c>
      <x:c r="G78" s="5" t="n">
        <x:f>_xlfn.NORM.INV('고정난수'!G78,$R$7,$R$8)</x:f>
        <x:v>27.257742859144194</x:v>
      </x:c>
      <x:c r="H78" s="5" t="n">
        <x:f>_xlfn.NORM.INV('고정난수'!H78,$R$7,$R$8)</x:f>
        <x:v>5.154991001427302</x:v>
      </x:c>
      <x:c r="I78" s="5" t="n">
        <x:f>_xlfn.NORM.INV('고정난수'!I78,$R$7,$R$8)</x:f>
        <x:v>21.984620531028323</x:v>
      </x:c>
      <x:c r="J78" s="5" t="n">
        <x:f>AVERAGE(B78:I78)</x:f>
        <x:v>22.09178525264342</x:v>
      </x:c>
      <x:c r="K78" s="5" t="n">
        <x:f>_xlfn.STDEV.S(B78:I78)</x:f>
        <x:v>7.649396796810735</x:v>
      </x:c>
      <x:c r="L78" s="5" t="n">
        <x:f>_xlfn.CONFIDENCE.T($R$9,K78,8)</x:f>
        <x:v>6.395055717747341</x:v>
      </x:c>
      <x:c r="M78" s="5" t="n">
        <x:f>J78-L78</x:f>
        <x:v>15.696729534896079</x:v>
      </x:c>
      <x:c r="N78" s="5" t="n">
        <x:f>J78+L78</x:f>
        <x:v>28.48684097039076</x:v>
      </x:c>
      <x:c r="O78" s="6" t="n">
        <x:f>IF(AND(M78&lt;=$R$7,N78&gt;=$R$7),1,0)</x:f>
        <x:v>1</x:v>
      </x:c>
      <x:c r="P78" s="1"/>
      <x:c r="Q78" s="1"/>
      <x:c r="R78" s="1"/>
      <x:c r="S78" s="1"/>
    </x:row>
    <x:row r="79" ht="23" customHeight="1">
      <x:c r="A79" s="1" t="n">
        <x:v>78</x:v>
      </x:c>
      <x:c r="B79" s="5" t="n">
        <x:f>_xlfn.NORM.INV('고정난수'!B79,$R$7,$R$8)</x:f>
        <x:v>22.686354557874317</x:v>
      </x:c>
      <x:c r="C79" s="5" t="n">
        <x:f>_xlfn.NORM.INV('고정난수'!C79,$R$7,$R$8)</x:f>
        <x:v>23.32457520317708</x:v>
      </x:c>
      <x:c r="D79" s="5" t="n">
        <x:f>_xlfn.NORM.INV('고정난수'!D79,$R$7,$R$8)</x:f>
        <x:v>16.711037012826957</x:v>
      </x:c>
      <x:c r="E79" s="5" t="n">
        <x:f>_xlfn.NORM.INV('고정난수'!E79,$R$7,$R$8)</x:f>
        <x:v>20.74198876479641</x:v>
      </x:c>
      <x:c r="F79" s="5" t="n">
        <x:f>_xlfn.NORM.INV('고정난수'!F79,$R$7,$R$8)</x:f>
        <x:v>30.45831403400163</x:v>
      </x:c>
      <x:c r="G79" s="5" t="n">
        <x:f>_xlfn.NORM.INV('고정난수'!G79,$R$7,$R$8)</x:f>
        <x:v>27.083356521337837</x:v>
      </x:c>
      <x:c r="H79" s="5" t="n">
        <x:f>_xlfn.NORM.INV('고정난수'!H79,$R$7,$R$8)</x:f>
        <x:v>26.70528940815542</x:v>
      </x:c>
      <x:c r="I79" s="5" t="n">
        <x:f>_xlfn.NORM.INV('고정난수'!I79,$R$7,$R$8)</x:f>
        <x:v>29.31648006416384</x:v>
      </x:c>
      <x:c r="J79" s="5" t="n">
        <x:f>AVERAGE(B79:I79)</x:f>
        <x:v>24.628424445791687</x:v>
      </x:c>
      <x:c r="K79" s="5" t="n">
        <x:f>_xlfn.STDEV.S(B79:I79)</x:f>
        <x:v>4.6224081853249235</x:v>
      </x:c>
      <x:c r="L79" s="5" t="n">
        <x:f>_xlfn.CONFIDENCE.T($R$9,K79,8)</x:f>
        <x:v>3.864429925722895</x:v>
      </x:c>
      <x:c r="M79" s="5" t="n">
        <x:f>J79-L79</x:f>
        <x:v>20.763994520068792</x:v>
      </x:c>
      <x:c r="N79" s="5" t="n">
        <x:f>J79+L79</x:f>
        <x:v>28.492854371514582</x:v>
      </x:c>
      <x:c r="O79" s="6" t="n">
        <x:f>IF(AND(M79&lt;=$R$7,N79&gt;=$R$7),1,0)</x:f>
        <x:v>1</x:v>
      </x:c>
      <x:c r="P79" s="1"/>
      <x:c r="Q79" s="1"/>
      <x:c r="R79" s="1"/>
      <x:c r="S79" s="1"/>
    </x:row>
    <x:row r="80" ht="23" customHeight="1">
      <x:c r="A80" s="1" t="n">
        <x:v>79</x:v>
      </x:c>
      <x:c r="B80" s="5" t="n">
        <x:f>_xlfn.NORM.INV('고정난수'!B80,$R$7,$R$8)</x:f>
        <x:v>32.41354605297055</x:v>
      </x:c>
      <x:c r="C80" s="5" t="n">
        <x:f>_xlfn.NORM.INV('고정난수'!C80,$R$7,$R$8)</x:f>
        <x:v>23.127925587142947</x:v>
      </x:c>
      <x:c r="D80" s="5" t="n">
        <x:f>_xlfn.NORM.INV('고정난수'!D80,$R$7,$R$8)</x:f>
        <x:v>18.51833783516397</x:v>
      </x:c>
      <x:c r="E80" s="5" t="n">
        <x:f>_xlfn.NORM.INV('고정난수'!E80,$R$7,$R$8)</x:f>
        <x:v>32.4756730007437</x:v>
      </x:c>
      <x:c r="F80" s="5" t="n">
        <x:f>_xlfn.NORM.INV('고정난수'!F80,$R$7,$R$8)</x:f>
        <x:v>19.031320834175666</x:v>
      </x:c>
      <x:c r="G80" s="5" t="n">
        <x:f>_xlfn.NORM.INV('고정난수'!G80,$R$7,$R$8)</x:f>
        <x:v>22.011248358717257</x:v>
      </x:c>
      <x:c r="H80" s="5" t="n">
        <x:f>_xlfn.NORM.INV('고정난수'!H80,$R$7,$R$8)</x:f>
        <x:v>21.66862259364315</x:v>
      </x:c>
      <x:c r="I80" s="5" t="n">
        <x:f>_xlfn.NORM.INV('고정난수'!I80,$R$7,$R$8)</x:f>
        <x:v>24.229663569221522</x:v>
      </x:c>
      <x:c r="J80" s="5" t="n">
        <x:f>AVERAGE(B80:I80)</x:f>
        <x:v>24.184542228972344</x:v>
      </x:c>
      <x:c r="K80" s="5" t="n">
        <x:f>_xlfn.STDEV.S(B80:I80)</x:f>
        <x:v>5.441801814358058</x:v>
      </x:c>
      <x:c r="L80" s="5" t="n">
        <x:f>_xlfn.CONFIDENCE.T($R$9,K80,8)</x:f>
        <x:v>4.549460138120667</x:v>
      </x:c>
      <x:c r="M80" s="5" t="n">
        <x:f>J80-L80</x:f>
        <x:v>19.635082090851675</x:v>
      </x:c>
      <x:c r="N80" s="5" t="n">
        <x:f>J80+L80</x:f>
        <x:v>28.734002367093012</x:v>
      </x:c>
      <x:c r="O80" s="6" t="n">
        <x:f>IF(AND(M80&lt;=$R$7,N80&gt;=$R$7),1,0)</x:f>
        <x:v>1</x:v>
      </x:c>
      <x:c r="P80" s="1"/>
      <x:c r="Q80" s="1"/>
      <x:c r="R80" s="1"/>
      <x:c r="S80" s="1"/>
    </x:row>
    <x:row r="81" ht="23" customHeight="1">
      <x:c r="A81" s="1" t="n">
        <x:v>80</x:v>
      </x:c>
      <x:c r="B81" s="5" t="n">
        <x:f>_xlfn.NORM.INV('고정난수'!B81,$R$7,$R$8)</x:f>
        <x:v>21.407246438917277</x:v>
      </x:c>
      <x:c r="C81" s="5" t="n">
        <x:f>_xlfn.NORM.INV('고정난수'!C81,$R$7,$R$8)</x:f>
        <x:v>19.822937209291258</x:v>
      </x:c>
      <x:c r="D81" s="5" t="n">
        <x:f>_xlfn.NORM.INV('고정난수'!D81,$R$7,$R$8)</x:f>
        <x:v>37.16310493611739</x:v>
      </x:c>
      <x:c r="E81" s="5" t="n">
        <x:f>_xlfn.NORM.INV('고정난수'!E81,$R$7,$R$8)</x:f>
        <x:v>24.80341007153849</x:v>
      </x:c>
      <x:c r="F81" s="5" t="n">
        <x:f>_xlfn.NORM.INV('고정난수'!F81,$R$7,$R$8)</x:f>
        <x:v>26.33554484797482</x:v>
      </x:c>
      <x:c r="G81" s="5" t="n">
        <x:f>_xlfn.NORM.INV('고정난수'!G81,$R$7,$R$8)</x:f>
        <x:v>15.67694548064458</x:v>
      </x:c>
      <x:c r="H81" s="5" t="n">
        <x:f>_xlfn.NORM.INV('고정난수'!H81,$R$7,$R$8)</x:f>
        <x:v>30.258051350667017</x:v>
      </x:c>
      <x:c r="I81" s="5" t="n">
        <x:f>_xlfn.NORM.INV('고정난수'!I81,$R$7,$R$8)</x:f>
        <x:v>19.423229640923417</x:v>
      </x:c>
      <x:c r="J81" s="5" t="n">
        <x:f>AVERAGE(B81:I81)</x:f>
        <x:v>24.361308747009282</x:v>
      </x:c>
      <x:c r="K81" s="5" t="n">
        <x:f>_xlfn.STDEV.S(B81:I81)</x:f>
        <x:v>6.885561619373921</x:v>
      </x:c>
      <x:c r="L81" s="5" t="n">
        <x:f>_xlfn.CONFIDENCE.T($R$9,K81,8)</x:f>
        <x:v>5.756473532950696</x:v>
      </x:c>
      <x:c r="M81" s="5" t="n">
        <x:f>J81-L81</x:f>
        <x:v>18.604835214058586</x:v>
      </x:c>
      <x:c r="N81" s="5" t="n">
        <x:f>J81+L81</x:f>
        <x:v>30.11778227995998</x:v>
      </x:c>
      <x:c r="O81" s="6" t="n">
        <x:f>IF(AND(M81&lt;=$R$7,N81&gt;=$R$7),1,0)</x:f>
        <x:v>1</x:v>
      </x:c>
      <x:c r="P81" s="1"/>
      <x:c r="Q81" s="1"/>
      <x:c r="R81" s="1"/>
      <x:c r="S81" s="1"/>
    </x:row>
    <x:row r="82" ht="23" customHeight="1">
      <x:c r="A82" s="1" t="n">
        <x:v>81</x:v>
      </x:c>
      <x:c r="B82" s="5" t="n">
        <x:f>_xlfn.NORM.INV('고정난수'!B82,$R$7,$R$8)</x:f>
        <x:v>22.044313386809986</x:v>
      </x:c>
      <x:c r="C82" s="5" t="n">
        <x:f>_xlfn.NORM.INV('고정난수'!C82,$R$7,$R$8)</x:f>
        <x:v>22.705321962261557</x:v>
      </x:c>
      <x:c r="D82" s="5" t="n">
        <x:f>_xlfn.NORM.INV('고정난수'!D82,$R$7,$R$8)</x:f>
        <x:v>29.53501960729881</x:v>
      </x:c>
      <x:c r="E82" s="5" t="n">
        <x:f>_xlfn.NORM.INV('고정난수'!E82,$R$7,$R$8)</x:f>
        <x:v>24.02180648603215</x:v>
      </x:c>
      <x:c r="F82" s="5" t="n">
        <x:f>_xlfn.NORM.INV('고정난수'!F82,$R$7,$R$8)</x:f>
        <x:v>30.529516573242674</x:v>
      </x:c>
      <x:c r="G82" s="5" t="n">
        <x:f>_xlfn.NORM.INV('고정난수'!G82,$R$7,$R$8)</x:f>
        <x:v>25.643190069469817</x:v>
      </x:c>
      <x:c r="H82" s="5" t="n">
        <x:f>_xlfn.NORM.INV('고정난수'!H82,$R$7,$R$8)</x:f>
        <x:v>30.086786066266466</x:v>
      </x:c>
      <x:c r="I82" s="5" t="n">
        <x:f>_xlfn.NORM.INV('고정난수'!I82,$R$7,$R$8)</x:f>
        <x:v>29.079179212997538</x:v>
      </x:c>
      <x:c r="J82" s="5" t="n">
        <x:f>AVERAGE(B82:I82)</x:f>
        <x:v>26.705641670547372</x:v>
      </x:c>
      <x:c r="K82" s="5" t="n">
        <x:f>_xlfn.STDEV.S(B82:I82)</x:f>
        <x:v>3.500112865733373</x:v>
      </x:c>
      <x:c r="L82" s="5" t="n">
        <x:f>_xlfn.CONFIDENCE.T($R$9,K82,8)</x:f>
        <x:v>2.9261675644936553</x:v>
      </x:c>
      <x:c r="M82" s="5" t="n">
        <x:f>J82-L82</x:f>
        <x:v>23.779474106053716</x:v>
      </x:c>
      <x:c r="N82" s="5" t="n">
        <x:f>J82+L82</x:f>
        <x:v>29.63180923504103</x:v>
      </x:c>
      <x:c r="O82" s="6" t="n">
        <x:f>IF(AND(M82&lt;=$R$7,N82&gt;=$R$7),1,0)</x:f>
        <x:v>1</x:v>
      </x:c>
      <x:c r="P82" s="1"/>
      <x:c r="Q82" s="1"/>
      <x:c r="R82" s="1"/>
      <x:c r="S82" s="1"/>
    </x:row>
    <x:row r="83" ht="23" customHeight="1">
      <x:c r="A83" s="1" t="n">
        <x:v>82</x:v>
      </x:c>
      <x:c r="B83" s="5" t="n">
        <x:f>_xlfn.NORM.INV('고정난수'!B83,$R$7,$R$8)</x:f>
        <x:v>22.09601568191179</x:v>
      </x:c>
      <x:c r="C83" s="5" t="n">
        <x:f>_xlfn.NORM.INV('고정난수'!C83,$R$7,$R$8)</x:f>
        <x:v>31.33056746282715</x:v>
      </x:c>
      <x:c r="D83" s="5" t="n">
        <x:f>_xlfn.NORM.INV('고정난수'!D83,$R$7,$R$8)</x:f>
        <x:v>25.80403460227145</x:v>
      </x:c>
      <x:c r="E83" s="5" t="n">
        <x:f>_xlfn.NORM.INV('고정난수'!E83,$R$7,$R$8)</x:f>
        <x:v>25.11095474641713</x:v>
      </x:c>
      <x:c r="F83" s="5" t="n">
        <x:f>_xlfn.NORM.INV('고정난수'!F83,$R$7,$R$8)</x:f>
        <x:v>22.68649001358903</x:v>
      </x:c>
      <x:c r="G83" s="5" t="n">
        <x:f>_xlfn.NORM.INV('고정난수'!G83,$R$7,$R$8)</x:f>
        <x:v>34.96400512134028</x:v>
      </x:c>
      <x:c r="H83" s="5" t="n">
        <x:f>_xlfn.NORM.INV('고정난수'!H83,$R$7,$R$8)</x:f>
        <x:v>32.52080553243305</x:v>
      </x:c>
      <x:c r="I83" s="5" t="n">
        <x:f>_xlfn.NORM.INV('고정난수'!I83,$R$7,$R$8)</x:f>
        <x:v>33.87965783521227</x:v>
      </x:c>
      <x:c r="J83" s="5" t="n">
        <x:f>AVERAGE(B83:I83)</x:f>
        <x:v>28.54906637450027</x:v>
      </x:c>
      <x:c r="K83" s="5" t="n">
        <x:f>_xlfn.STDEV.S(B83:I83)</x:f>
        <x:v>5.18852553396274</x:v>
      </x:c>
      <x:c r="L83" s="5" t="n">
        <x:f>_xlfn.CONFIDENCE.T($R$9,K83,8)</x:f>
        <x:v>4.337715870156012</x:v>
      </x:c>
      <x:c r="M83" s="5" t="n">
        <x:f>J83-L83</x:f>
        <x:v>24.21135050434426</x:v>
      </x:c>
      <x:c r="N83" s="5" t="n">
        <x:f>J83+L83</x:f>
        <x:v>32.88678224465628</x:v>
      </x:c>
      <x:c r="O83" s="6" t="n">
        <x:f>IF(AND(M83&lt;=$R$7,N83&gt;=$R$7),1,0)</x:f>
        <x:v>1</x:v>
      </x:c>
      <x:c r="P83" s="1"/>
      <x:c r="Q83" s="1"/>
      <x:c r="R83" s="1"/>
      <x:c r="S83" s="1"/>
    </x:row>
    <x:row r="84" ht="23" customHeight="1">
      <x:c r="A84" s="1" t="n">
        <x:v>83</x:v>
      </x:c>
      <x:c r="B84" s="5" t="n">
        <x:f>_xlfn.NORM.INV('고정난수'!B84,$R$7,$R$8)</x:f>
        <x:v>25.84584286805425</x:v>
      </x:c>
      <x:c r="C84" s="5" t="n">
        <x:f>_xlfn.NORM.INV('고정난수'!C84,$R$7,$R$8)</x:f>
        <x:v>33.68196632885776</x:v>
      </x:c>
      <x:c r="D84" s="5" t="n">
        <x:f>_xlfn.NORM.INV('고정난수'!D84,$R$7,$R$8)</x:f>
        <x:v>27.16545395381413</x:v>
      </x:c>
      <x:c r="E84" s="5" t="n">
        <x:f>_xlfn.NORM.INV('고정난수'!E84,$R$7,$R$8)</x:f>
        <x:v>38.884794579039664</x:v>
      </x:c>
      <x:c r="F84" s="5" t="n">
        <x:f>_xlfn.NORM.INV('고정난수'!F84,$R$7,$R$8)</x:f>
        <x:v>29.26680227964772</x:v>
      </x:c>
      <x:c r="G84" s="5" t="n">
        <x:f>_xlfn.NORM.INV('고정난수'!G84,$R$7,$R$8)</x:f>
        <x:v>28.39177996932591</x:v>
      </x:c>
      <x:c r="H84" s="5" t="n">
        <x:f>_xlfn.NORM.INV('고정난수'!H84,$R$7,$R$8)</x:f>
        <x:v>28.66282099265649</x:v>
      </x:c>
      <x:c r="I84" s="5" t="n">
        <x:f>_xlfn.NORM.INV('고정난수'!I84,$R$7,$R$8)</x:f>
        <x:v>24.971341433413734</x:v>
      </x:c>
      <x:c r="J84" s="5" t="n">
        <x:f>AVERAGE(B84:I84)</x:f>
        <x:v>29.60885030060121</x:v>
      </x:c>
      <x:c r="K84" s="5" t="n">
        <x:f>_xlfn.STDEV.S(B84:I84)</x:f>
        <x:v>4.578888574844231</x:v>
      </x:c>
      <x:c r="L84" s="5" t="n">
        <x:f>_xlfn.CONFIDENCE.T($R$9,K84,8)</x:f>
        <x:v>3.8280466211001407</x:v>
      </x:c>
      <x:c r="M84" s="5" t="n">
        <x:f>J84-L84</x:f>
        <x:v>25.78080367950107</x:v>
      </x:c>
      <x:c r="N84" s="5" t="n">
        <x:f>J84+L84</x:f>
        <x:v>33.43689692170135</x:v>
      </x:c>
      <x:c r="O84" s="6" t="n">
        <x:f>IF(AND(M84&lt;=$R$7,N84&gt;=$R$7),1,0)</x:f>
        <x:v>0</x:v>
      </x:c>
      <x:c r="P84" s="1"/>
      <x:c r="Q84" s="1"/>
      <x:c r="R84" s="1"/>
      <x:c r="S84" s="1"/>
    </x:row>
    <x:row r="85" ht="23" customHeight="1">
      <x:c r="A85" s="1" t="n">
        <x:v>84</x:v>
      </x:c>
      <x:c r="B85" s="5" t="n">
        <x:f>_xlfn.NORM.INV('고정난수'!B85,$R$7,$R$8)</x:f>
        <x:v>22.53776173818824</x:v>
      </x:c>
      <x:c r="C85" s="5" t="n">
        <x:f>_xlfn.NORM.INV('고정난수'!C85,$R$7,$R$8)</x:f>
        <x:v>33.117335893802824</x:v>
      </x:c>
      <x:c r="D85" s="5" t="n">
        <x:f>_xlfn.NORM.INV('고정난수'!D85,$R$7,$R$8)</x:f>
        <x:v>19.441391259442483</x:v>
      </x:c>
      <x:c r="E85" s="5" t="n">
        <x:f>_xlfn.NORM.INV('고정난수'!E85,$R$7,$R$8)</x:f>
        <x:v>19.411654896215353</x:v>
      </x:c>
      <x:c r="F85" s="5" t="n">
        <x:f>_xlfn.NORM.INV('고정난수'!F85,$R$7,$R$8)</x:f>
        <x:v>23.233346742353966</x:v>
      </x:c>
      <x:c r="G85" s="5" t="n">
        <x:f>_xlfn.NORM.INV('고정난수'!G85,$R$7,$R$8)</x:f>
        <x:v>24.89718744241814</x:v>
      </x:c>
      <x:c r="H85" s="5" t="n">
        <x:f>_xlfn.NORM.INV('고정난수'!H85,$R$7,$R$8)</x:f>
        <x:v>26.727724244218287</x:v>
      </x:c>
      <x:c r="I85" s="5" t="n">
        <x:f>_xlfn.NORM.INV('고정난수'!I85,$R$7,$R$8)</x:f>
        <x:v>34.70806088879845</x:v>
      </x:c>
      <x:c r="J85" s="5" t="n">
        <x:f>AVERAGE(B85:I85)</x:f>
        <x:v>25.509307888179716</x:v>
      </x:c>
      <x:c r="K85" s="5" t="n">
        <x:f>_xlfn.STDEV.S(B85:I85)</x:f>
        <x:v>5.761565345832363</x:v>
      </x:c>
      <x:c r="L85" s="5" t="n">
        <x:f>_xlfn.CONFIDENCE.T($R$9,K85,8)</x:f>
        <x:v>4.816789138641913</x:v>
      </x:c>
      <x:c r="M85" s="5" t="n">
        <x:f>J85-L85</x:f>
        <x:v>20.692518749537804</x:v>
      </x:c>
      <x:c r="N85" s="5" t="n">
        <x:f>J85+L85</x:f>
        <x:v>30.32609702682163</x:v>
      </x:c>
      <x:c r="O85" s="6" t="n">
        <x:f>IF(AND(M85&lt;=$R$7,N85&gt;=$R$7),1,0)</x:f>
        <x:v>1</x:v>
      </x:c>
      <x:c r="P85" s="1"/>
      <x:c r="Q85" s="1"/>
      <x:c r="R85" s="1"/>
      <x:c r="S85" s="1"/>
    </x:row>
    <x:row r="86" ht="23" customHeight="1">
      <x:c r="A86" s="1" t="n">
        <x:v>85</x:v>
      </x:c>
      <x:c r="B86" s="5" t="n">
        <x:f>_xlfn.NORM.INV('고정난수'!B86,$R$7,$R$8)</x:f>
        <x:v>29.085322647130823</x:v>
      </x:c>
      <x:c r="C86" s="5" t="n">
        <x:f>_xlfn.NORM.INV('고정난수'!C86,$R$7,$R$8)</x:f>
        <x:v>26.714810111525253</x:v>
      </x:c>
      <x:c r="D86" s="5" t="n">
        <x:f>_xlfn.NORM.INV('고정난수'!D86,$R$7,$R$8)</x:f>
        <x:v>19.83894831250712</x:v>
      </x:c>
      <x:c r="E86" s="5" t="n">
        <x:f>_xlfn.NORM.INV('고정난수'!E86,$R$7,$R$8)</x:f>
        <x:v>26.809989554287224</x:v>
      </x:c>
      <x:c r="F86" s="5" t="n">
        <x:f>_xlfn.NORM.INV('고정난수'!F86,$R$7,$R$8)</x:f>
        <x:v>29.445757053030277</x:v>
      </x:c>
      <x:c r="G86" s="5" t="n">
        <x:f>_xlfn.NORM.INV('고정난수'!G86,$R$7,$R$8)</x:f>
        <x:v>23.140006924897122</x:v>
      </x:c>
      <x:c r="H86" s="5" t="n">
        <x:f>_xlfn.NORM.INV('고정난수'!H86,$R$7,$R$8)</x:f>
        <x:v>25.379368834951883</x:v>
      </x:c>
      <x:c r="I86" s="5" t="n">
        <x:f>_xlfn.NORM.INV('고정난수'!I86,$R$7,$R$8)</x:f>
        <x:v>28.19145793126462</x:v>
      </x:c>
      <x:c r="J86" s="5" t="n">
        <x:f>AVERAGE(B86:I86)</x:f>
        <x:v>26.07570767119929</x:v>
      </x:c>
      <x:c r="K86" s="5" t="n">
        <x:f>_xlfn.STDEV.S(B86:I86)</x:f>
        <x:v>3.247843901515917</x:v>
      </x:c>
      <x:c r="L86" s="5" t="n">
        <x:f>_xlfn.CONFIDENCE.T($R$9,K86,8)</x:f>
        <x:v>2.7152654339228284</x:v>
      </x:c>
      <x:c r="M86" s="5" t="n">
        <x:f>J86-L86</x:f>
        <x:v>23.360442237276462</x:v>
      </x:c>
      <x:c r="N86" s="5" t="n">
        <x:f>J86+L86</x:f>
        <x:v>28.790973105122116</x:v>
      </x:c>
      <x:c r="O86" s="6" t="n">
        <x:f>IF(AND(M86&lt;=$R$7,N86&gt;=$R$7),1,0)</x:f>
        <x:v>1</x:v>
      </x:c>
      <x:c r="P86" s="1"/>
      <x:c r="Q86" s="1"/>
      <x:c r="R86" s="1"/>
      <x:c r="S86" s="1"/>
    </x:row>
    <x:row r="87" ht="23" customHeight="1">
      <x:c r="A87" s="1" t="n">
        <x:v>86</x:v>
      </x:c>
      <x:c r="B87" s="5" t="n">
        <x:f>_xlfn.NORM.INV('고정난수'!B87,$R$7,$R$8)</x:f>
        <x:v>20.445146141914528</x:v>
      </x:c>
      <x:c r="C87" s="5" t="n">
        <x:f>_xlfn.NORM.INV('고정난수'!C87,$R$7,$R$8)</x:f>
        <x:v>20.860305769867544</x:v>
      </x:c>
      <x:c r="D87" s="5" t="n">
        <x:f>_xlfn.NORM.INV('고정난수'!D87,$R$7,$R$8)</x:f>
        <x:v>23.27007143876155</x:v>
      </x:c>
      <x:c r="E87" s="5" t="n">
        <x:f>_xlfn.NORM.INV('고정난수'!E87,$R$7,$R$8)</x:f>
        <x:v>24.782393741547494</x:v>
      </x:c>
      <x:c r="F87" s="5" t="n">
        <x:f>_xlfn.NORM.INV('고정난수'!F87,$R$7,$R$8)</x:f>
        <x:v>17.728592621022027</x:v>
      </x:c>
      <x:c r="G87" s="5" t="n">
        <x:f>_xlfn.NORM.INV('고정난수'!G87,$R$7,$R$8)</x:f>
        <x:v>31.170937935104753</x:v>
      </x:c>
      <x:c r="H87" s="5" t="n">
        <x:f>_xlfn.NORM.INV('고정난수'!H87,$R$7,$R$8)</x:f>
        <x:v>29.58662357354198</x:v>
      </x:c>
      <x:c r="I87" s="5" t="n">
        <x:f>_xlfn.NORM.INV('고정난수'!I87,$R$7,$R$8)</x:f>
        <x:v>24.426892412668238</x:v>
      </x:c>
      <x:c r="J87" s="5" t="n">
        <x:f>AVERAGE(B87:I87)</x:f>
        <x:v>24.03387045430351</x:v>
      </x:c>
      <x:c r="K87" s="5" t="n">
        <x:f>_xlfn.STDEV.S(B87:I87)</x:f>
        <x:v>4.563456166542309</x:v>
      </x:c>
      <x:c r="L87" s="5" t="n">
        <x:f>_xlfn.CONFIDENCE.T($R$9,K87,8)</x:f>
        <x:v>3.815144804973807</x:v>
      </x:c>
      <x:c r="M87" s="5" t="n">
        <x:f>J87-L87</x:f>
        <x:v>20.218725649329706</x:v>
      </x:c>
      <x:c r="N87" s="5" t="n">
        <x:f>J87+L87</x:f>
        <x:v>27.849015259277316</x:v>
      </x:c>
      <x:c r="O87" s="6" t="n">
        <x:f>IF(AND(M87&lt;=$R$7,N87&gt;=$R$7),1,0)</x:f>
        <x:v>1</x:v>
      </x:c>
      <x:c r="P87" s="1"/>
      <x:c r="Q87" s="1"/>
      <x:c r="R87" s="1"/>
      <x:c r="S87" s="1"/>
    </x:row>
    <x:row r="88" ht="23" customHeight="1">
      <x:c r="A88" s="1" t="n">
        <x:v>87</x:v>
      </x:c>
      <x:c r="B88" s="5" t="n">
        <x:f>_xlfn.NORM.INV('고정난수'!B88,$R$7,$R$8)</x:f>
        <x:v>15.052334126258152</x:v>
      </x:c>
      <x:c r="C88" s="5" t="n">
        <x:f>_xlfn.NORM.INV('고정난수'!C88,$R$7,$R$8)</x:f>
        <x:v>27.178338861764765</x:v>
      </x:c>
      <x:c r="D88" s="5" t="n">
        <x:f>_xlfn.NORM.INV('고정난수'!D88,$R$7,$R$8)</x:f>
        <x:v>20.160385977418816</x:v>
      </x:c>
      <x:c r="E88" s="5" t="n">
        <x:f>_xlfn.NORM.INV('고정난수'!E88,$R$7,$R$8)</x:f>
        <x:v>26.60890473324765</x:v>
      </x:c>
      <x:c r="F88" s="5" t="n">
        <x:f>_xlfn.NORM.INV('고정난수'!F88,$R$7,$R$8)</x:f>
        <x:v>17.656663500082928</x:v>
      </x:c>
      <x:c r="G88" s="5" t="n">
        <x:f>_xlfn.NORM.INV('고정난수'!G88,$R$7,$R$8)</x:f>
        <x:v>25.414216287689722</x:v>
      </x:c>
      <x:c r="H88" s="5" t="n">
        <x:f>_xlfn.NORM.INV('고정난수'!H88,$R$7,$R$8)</x:f>
        <x:v>19.604671381637075</x:v>
      </x:c>
      <x:c r="I88" s="5" t="n">
        <x:f>_xlfn.NORM.INV('고정난수'!I88,$R$7,$R$8)</x:f>
        <x:v>24.72505857024475</x:v>
      </x:c>
      <x:c r="J88" s="5" t="n">
        <x:f>AVERAGE(B88:I88)</x:f>
        <x:v>22.050071679792982</x:v>
      </x:c>
      <x:c r="K88" s="5" t="n">
        <x:f>_xlfn.STDEV.S(B88:I88)</x:f>
        <x:v>4.525741736832638</x:v>
      </x:c>
      <x:c r="L88" s="5" t="n">
        <x:f>_xlfn.CONFIDENCE.T($R$9,K88,8)</x:f>
        <x:v>3.7836147528974164</x:v>
      </x:c>
      <x:c r="M88" s="5" t="n">
        <x:f>J88-L88</x:f>
        <x:v>18.266456926895565</x:v>
      </x:c>
      <x:c r="N88" s="5" t="n">
        <x:f>J88+L88</x:f>
        <x:v>25.8336864326904</x:v>
      </x:c>
      <x:c r="O88" s="6" t="n">
        <x:f>IF(AND(M88&lt;=$R$7,N88&gt;=$R$7),1,0)</x:f>
        <x:v>1</x:v>
      </x:c>
      <x:c r="P88" s="1"/>
      <x:c r="Q88" s="1"/>
      <x:c r="R88" s="1"/>
      <x:c r="S88" s="1"/>
    </x:row>
    <x:row r="89" ht="23" customHeight="1">
      <x:c r="A89" s="1" t="n">
        <x:v>88</x:v>
      </x:c>
      <x:c r="B89" s="5" t="n">
        <x:f>_xlfn.NORM.INV('고정난수'!B89,$R$7,$R$8)</x:f>
        <x:v>24.20258062187391</x:v>
      </x:c>
      <x:c r="C89" s="5" t="n">
        <x:f>_xlfn.NORM.INV('고정난수'!C89,$R$7,$R$8)</x:f>
        <x:v>36.316393487609346</x:v>
      </x:c>
      <x:c r="D89" s="5" t="n">
        <x:f>_xlfn.NORM.INV('고정난수'!D89,$R$7,$R$8)</x:f>
        <x:v>27.888787739639696</x:v>
      </x:c>
      <x:c r="E89" s="5" t="n">
        <x:f>_xlfn.NORM.INV('고정난수'!E89,$R$7,$R$8)</x:f>
        <x:v>29.393568245848442</x:v>
      </x:c>
      <x:c r="F89" s="5" t="n">
        <x:f>_xlfn.NORM.INV('고정난수'!F89,$R$7,$R$8)</x:f>
        <x:v>18.84294868455669</x:v>
      </x:c>
      <x:c r="G89" s="5" t="n">
        <x:f>_xlfn.NORM.INV('고정난수'!G89,$R$7,$R$8)</x:f>
        <x:v>30.949503869724637</x:v>
      </x:c>
      <x:c r="H89" s="5" t="n">
        <x:f>_xlfn.NORM.INV('고정난수'!H89,$R$7,$R$8)</x:f>
        <x:v>35.28939893999375</x:v>
      </x:c>
      <x:c r="I89" s="5" t="n">
        <x:f>_xlfn.NORM.INV('고정난수'!I89,$R$7,$R$8)</x:f>
        <x:v>29.343126170886027</x:v>
      </x:c>
      <x:c r="J89" s="5" t="n">
        <x:f>AVERAGE(B89:I89)</x:f>
        <x:v>29.028288470016562</x:v>
      </x:c>
      <x:c r="K89" s="5" t="n">
        <x:f>_xlfn.STDEV.S(B89:I89)</x:f>
        <x:v>5.6640301712365035</x:v>
      </x:c>
      <x:c r="L89" s="5" t="n">
        <x:f>_xlfn.CONFIDENCE.T($R$9,K89,8)</x:f>
        <x:v>4.735247692623477</x:v>
      </x:c>
      <x:c r="M89" s="5" t="n">
        <x:f>J89-L89</x:f>
        <x:v>24.293040777393085</x:v>
      </x:c>
      <x:c r="N89" s="5" t="n">
        <x:f>J89+L89</x:f>
        <x:v>33.76353616264004</x:v>
      </x:c>
      <x:c r="O89" s="6" t="n">
        <x:f>IF(AND(M89&lt;=$R$7,N89&gt;=$R$7),1,0)</x:f>
        <x:v>1</x:v>
      </x:c>
      <x:c r="P89" s="1"/>
      <x:c r="Q89" s="1"/>
      <x:c r="R89" s="1"/>
      <x:c r="S89" s="1"/>
    </x:row>
    <x:row r="90" ht="23" customHeight="1">
      <x:c r="A90" s="1" t="n">
        <x:v>89</x:v>
      </x:c>
      <x:c r="B90" s="5" t="n">
        <x:f>_xlfn.NORM.INV('고정난수'!B90,$R$7,$R$8)</x:f>
        <x:v>25.607130196618776</x:v>
      </x:c>
      <x:c r="C90" s="5" t="n">
        <x:f>_xlfn.NORM.INV('고정난수'!C90,$R$7,$R$8)</x:f>
        <x:v>26.619555447465213</x:v>
      </x:c>
      <x:c r="D90" s="5" t="n">
        <x:f>_xlfn.NORM.INV('고정난수'!D90,$R$7,$R$8)</x:f>
        <x:v>23.113374325918002</x:v>
      </x:c>
      <x:c r="E90" s="5" t="n">
        <x:f>_xlfn.NORM.INV('고정난수'!E90,$R$7,$R$8)</x:f>
        <x:v>27.649950179468526</x:v>
      </x:c>
      <x:c r="F90" s="5" t="n">
        <x:f>_xlfn.NORM.INV('고정난수'!F90,$R$7,$R$8)</x:f>
        <x:v>33.22604263278348</x:v>
      </x:c>
      <x:c r="G90" s="5" t="n">
        <x:f>_xlfn.NORM.INV('고정난수'!G90,$R$7,$R$8)</x:f>
        <x:v>27.45215018341135</x:v>
      </x:c>
      <x:c r="H90" s="5" t="n">
        <x:f>_xlfn.NORM.INV('고정난수'!H90,$R$7,$R$8)</x:f>
        <x:v>32.37899403938164</x:v>
      </x:c>
      <x:c r="I90" s="5" t="n">
        <x:f>_xlfn.NORM.INV('고정난수'!I90,$R$7,$R$8)</x:f>
        <x:v>30.88800652076472</x:v>
      </x:c>
      <x:c r="J90" s="5" t="n">
        <x:f>AVERAGE(B90:I90)</x:f>
        <x:v>28.366900440726464</x:v>
      </x:c>
      <x:c r="K90" s="5" t="n">
        <x:f>_xlfn.STDEV.S(B90:I90)</x:f>
        <x:v>3.49865285153529</x:v>
      </x:c>
      <x:c r="L90" s="5" t="n">
        <x:f>_xlfn.CONFIDENCE.T($R$9,K90,8)</x:f>
        <x:v>2.924946962086242</x:v>
      </x:c>
      <x:c r="M90" s="5" t="n">
        <x:f>J90-L90</x:f>
        <x:v>25.441953478640222</x:v>
      </x:c>
      <x:c r="N90" s="5" t="n">
        <x:f>J90+L90</x:f>
        <x:v>31.291847402812706</x:v>
      </x:c>
      <x:c r="O90" s="6" t="n">
        <x:f>IF(AND(M90&lt;=$R$7,N90&gt;=$R$7),1,0)</x:f>
        <x:v>0</x:v>
      </x:c>
      <x:c r="P90" s="1"/>
      <x:c r="Q90" s="1"/>
      <x:c r="R90" s="1"/>
      <x:c r="S90" s="1"/>
    </x:row>
    <x:row r="91" ht="23" customHeight="1">
      <x:c r="A91" s="1" t="n">
        <x:v>90</x:v>
      </x:c>
      <x:c r="B91" s="5" t="n">
        <x:f>_xlfn.NORM.INV('고정난수'!B91,$R$7,$R$8)</x:f>
        <x:v>17.034277659175004</x:v>
      </x:c>
      <x:c r="C91" s="5" t="n">
        <x:f>_xlfn.NORM.INV('고정난수'!C91,$R$7,$R$8)</x:f>
        <x:v>34.34546974326277</x:v>
      </x:c>
      <x:c r="D91" s="5" t="n">
        <x:f>_xlfn.NORM.INV('고정난수'!D91,$R$7,$R$8)</x:f>
        <x:v>26.961441824416553</x:v>
      </x:c>
      <x:c r="E91" s="5" t="n">
        <x:f>_xlfn.NORM.INV('고정난수'!E91,$R$7,$R$8)</x:f>
        <x:v>20.47797447593136</x:v>
      </x:c>
      <x:c r="F91" s="5" t="n">
        <x:f>_xlfn.NORM.INV('고정난수'!F91,$R$7,$R$8)</x:f>
        <x:v>23.449508929845507</x:v>
      </x:c>
      <x:c r="G91" s="5" t="n">
        <x:f>_xlfn.NORM.INV('고정난수'!G91,$R$7,$R$8)</x:f>
        <x:v>21.149315081958896</x:v>
      </x:c>
      <x:c r="H91" s="5" t="n">
        <x:f>_xlfn.NORM.INV('고정난수'!H91,$R$7,$R$8)</x:f>
        <x:v>28.926182482781027</x:v>
      </x:c>
      <x:c r="I91" s="5" t="n">
        <x:f>_xlfn.NORM.INV('고정난수'!I91,$R$7,$R$8)</x:f>
        <x:v>34.35490314949072</x:v>
      </x:c>
      <x:c r="J91" s="5" t="n">
        <x:f>AVERAGE(B91:I91)</x:f>
        <x:v>25.83738416835773</x:v>
      </x:c>
      <x:c r="K91" s="5" t="n">
        <x:f>_xlfn.STDEV.S(B91:I91)</x:f>
        <x:v>6.432481489196993</x:v>
      </x:c>
      <x:c r="L91" s="5" t="n">
        <x:f>_xlfn.CONFIDENCE.T($R$9,K91,8)</x:f>
        <x:v>5.3776890674496105</x:v>
      </x:c>
      <x:c r="M91" s="5" t="n">
        <x:f>J91-L91</x:f>
        <x:v>20.45969510090812</x:v>
      </x:c>
      <x:c r="N91" s="5" t="n">
        <x:f>J91+L91</x:f>
        <x:v>31.21507323580734</x:v>
      </x:c>
      <x:c r="O91" s="6" t="n">
        <x:f>IF(AND(M91&lt;=$R$7,N91&gt;=$R$7),1,0)</x:f>
        <x:v>1</x:v>
      </x:c>
      <x:c r="P91" s="1"/>
      <x:c r="Q91" s="1"/>
      <x:c r="R91" s="1"/>
      <x:c r="S91" s="1"/>
    </x:row>
    <x:row r="92" ht="23" customHeight="1">
      <x:c r="A92" s="1" t="n">
        <x:v>91</x:v>
      </x:c>
      <x:c r="B92" s="5" t="n">
        <x:f>_xlfn.NORM.INV('고정난수'!B92,$R$7,$R$8)</x:f>
        <x:v>27.312377426970606</x:v>
      </x:c>
      <x:c r="C92" s="5" t="n">
        <x:f>_xlfn.NORM.INV('고정난수'!C92,$R$7,$R$8)</x:f>
        <x:v>32.63388536143143</x:v>
      </x:c>
      <x:c r="D92" s="5" t="n">
        <x:f>_xlfn.NORM.INV('고정난수'!D92,$R$7,$R$8)</x:f>
        <x:v>31.833067489056663</x:v>
      </x:c>
      <x:c r="E92" s="5" t="n">
        <x:f>_xlfn.NORM.INV('고정난수'!E92,$R$7,$R$8)</x:f>
        <x:v>17.404145063902327</x:v>
      </x:c>
      <x:c r="F92" s="5" t="n">
        <x:f>_xlfn.NORM.INV('고정난수'!F92,$R$7,$R$8)</x:f>
        <x:v>24.996714109193956</x:v>
      </x:c>
      <x:c r="G92" s="5" t="n">
        <x:f>_xlfn.NORM.INV('고정난수'!G92,$R$7,$R$8)</x:f>
        <x:v>13.872427262367063</x:v>
      </x:c>
      <x:c r="H92" s="5" t="n">
        <x:f>_xlfn.NORM.INV('고정난수'!H92,$R$7,$R$8)</x:f>
        <x:v>21.707561873643506</x:v>
      </x:c>
      <x:c r="I92" s="5" t="n">
        <x:f>_xlfn.NORM.INV('고정난수'!I92,$R$7,$R$8)</x:f>
        <x:v>22.096678516023562</x:v>
      </x:c>
      <x:c r="J92" s="5" t="n">
        <x:f>AVERAGE(B92:I92)</x:f>
        <x:v>23.98210713782364</x:v>
      </x:c>
      <x:c r="K92" s="5" t="n">
        <x:f>_xlfn.STDEV.S(B92:I92)</x:f>
        <x:v>6.577174619731934</x:v>
      </x:c>
      <x:c r="L92" s="5" t="n">
        <x:f>_xlfn.CONFIDENCE.T($R$9,K92,8)</x:f>
        <x:v>5.498655550994042</x:v>
      </x:c>
      <x:c r="M92" s="5" t="n">
        <x:f>J92-L92</x:f>
        <x:v>18.4834515868296</x:v>
      </x:c>
      <x:c r="N92" s="5" t="n">
        <x:f>J92+L92</x:f>
        <x:v>29.48076268881768</x:v>
      </x:c>
      <x:c r="O92" s="6" t="n">
        <x:f>IF(AND(M92&lt;=$R$7,N92&gt;=$R$7),1,0)</x:f>
        <x:v>1</x:v>
      </x:c>
      <x:c r="P92" s="1"/>
      <x:c r="Q92" s="1"/>
      <x:c r="R92" s="1"/>
      <x:c r="S92" s="1"/>
    </x:row>
    <x:row r="93" ht="23" customHeight="1">
      <x:c r="A93" s="1" t="n">
        <x:v>92</x:v>
      </x:c>
      <x:c r="B93" s="5" t="n">
        <x:f>_xlfn.NORM.INV('고정난수'!B93,$R$7,$R$8)</x:f>
        <x:v>23.071996306507994</x:v>
      </x:c>
      <x:c r="C93" s="5" t="n">
        <x:f>_xlfn.NORM.INV('고정난수'!C93,$R$7,$R$8)</x:f>
        <x:v>19.990792629957923</x:v>
      </x:c>
      <x:c r="D93" s="5" t="n">
        <x:f>_xlfn.NORM.INV('고정난수'!D93,$R$7,$R$8)</x:f>
        <x:v>22.519198905249254</x:v>
      </x:c>
      <x:c r="E93" s="5" t="n">
        <x:f>_xlfn.NORM.INV('고정난수'!E93,$R$7,$R$8)</x:f>
        <x:v>23.755776493429504</x:v>
      </x:c>
      <x:c r="F93" s="5" t="n">
        <x:f>_xlfn.NORM.INV('고정난수'!F93,$R$7,$R$8)</x:f>
        <x:v>32.294510617054904</x:v>
      </x:c>
      <x:c r="G93" s="5" t="n">
        <x:f>_xlfn.NORM.INV('고정난수'!G93,$R$7,$R$8)</x:f>
        <x:v>20.62347316691669</x:v>
      </x:c>
      <x:c r="H93" s="5" t="n">
        <x:f>_xlfn.NORM.INV('고정난수'!H93,$R$7,$R$8)</x:f>
        <x:v>31.067700043010454</x:v>
      </x:c>
      <x:c r="I93" s="5" t="n">
        <x:f>_xlfn.NORM.INV('고정난수'!I93,$R$7,$R$8)</x:f>
        <x:v>24.053544108270845</x:v>
      </x:c>
      <x:c r="J93" s="5" t="n">
        <x:f>AVERAGE(B93:I93)</x:f>
        <x:v>24.672124033799697</x:v>
      </x:c>
      <x:c r="K93" s="5" t="n">
        <x:f>_xlfn.STDEV.S(B93:I93)</x:f>
        <x:v>4.562712798332813</x:v>
      </x:c>
      <x:c r="L93" s="5" t="n">
        <x:f>_xlfn.CONFIDENCE.T($R$9,K93,8)</x:f>
        <x:v>3.8145233336022972</x:v>
      </x:c>
      <x:c r="M93" s="5" t="n">
        <x:f>J93-L93</x:f>
        <x:v>20.857600700197402</x:v>
      </x:c>
      <x:c r="N93" s="5" t="n">
        <x:f>J93+L93</x:f>
        <x:v>28.486647367401993</x:v>
      </x:c>
      <x:c r="O93" s="6" t="n">
        <x:f>IF(AND(M93&lt;=$R$7,N93&gt;=$R$7),1,0)</x:f>
        <x:v>1</x:v>
      </x:c>
      <x:c r="P93" s="1"/>
      <x:c r="Q93" s="1"/>
      <x:c r="R93" s="1"/>
      <x:c r="S93" s="1"/>
    </x:row>
    <x:row r="94" ht="23" customHeight="1">
      <x:c r="A94" s="1" t="n">
        <x:v>93</x:v>
      </x:c>
      <x:c r="B94" s="5" t="n">
        <x:f>_xlfn.NORM.INV('고정난수'!B94,$R$7,$R$8)</x:f>
        <x:v>16.657047555002933</x:v>
      </x:c>
      <x:c r="C94" s="5" t="n">
        <x:f>_xlfn.NORM.INV('고정난수'!C94,$R$7,$R$8)</x:f>
        <x:v>26.51728847082277</x:v>
      </x:c>
      <x:c r="D94" s="5" t="n">
        <x:f>_xlfn.NORM.INV('고정난수'!D94,$R$7,$R$8)</x:f>
        <x:v>26.88343557901407</x:v>
      </x:c>
      <x:c r="E94" s="5" t="n">
        <x:f>_xlfn.NORM.INV('고정난수'!E94,$R$7,$R$8)</x:f>
        <x:v>25.444808160500905</x:v>
      </x:c>
      <x:c r="F94" s="5" t="n">
        <x:f>_xlfn.NORM.INV('고정난수'!F94,$R$7,$R$8)</x:f>
        <x:v>31.244285128955443</x:v>
      </x:c>
      <x:c r="G94" s="5" t="n">
        <x:f>_xlfn.NORM.INV('고정난수'!G94,$R$7,$R$8)</x:f>
        <x:v>26.908901835909802</x:v>
      </x:c>
      <x:c r="H94" s="5" t="n">
        <x:f>_xlfn.NORM.INV('고정난수'!H94,$R$7,$R$8)</x:f>
        <x:v>21.756618457733804</x:v>
      </x:c>
      <x:c r="I94" s="5" t="n">
        <x:f>_xlfn.NORM.INV('고정난수'!I94,$R$7,$R$8)</x:f>
        <x:v>22.734416471195907</x:v>
      </x:c>
      <x:c r="J94" s="5" t="n">
        <x:f>AVERAGE(B94:I94)</x:f>
        <x:v>24.768350207391954</x:v>
      </x:c>
      <x:c r="K94" s="5" t="n">
        <x:f>_xlfn.STDEV.S(B94:I94)</x:f>
        <x:v>4.367253242965211</x:v>
      </x:c>
      <x:c r="L94" s="5" t="n">
        <x:f>_xlfn.CONFIDENCE.T($R$9,K94,8)</x:f>
        <x:v>3.651115057061711</x:v>
      </x:c>
      <x:c r="M94" s="5" t="n">
        <x:f>J94-L94</x:f>
        <x:v>21.117235150330245</x:v>
      </x:c>
      <x:c r="N94" s="5" t="n">
        <x:f>J94+L94</x:f>
        <x:v>28.419465264453663</x:v>
      </x:c>
      <x:c r="O94" s="6" t="n">
        <x:f>IF(AND(M94&lt;=$R$7,N94&gt;=$R$7),1,0)</x:f>
        <x:v>1</x:v>
      </x:c>
      <x:c r="P94" s="1"/>
      <x:c r="Q94" s="1"/>
      <x:c r="R94" s="1"/>
      <x:c r="S94" s="1"/>
    </x:row>
    <x:row r="95" ht="23" customHeight="1">
      <x:c r="A95" s="1" t="n">
        <x:v>94</x:v>
      </x:c>
      <x:c r="B95" s="5" t="n">
        <x:f>_xlfn.NORM.INV('고정난수'!B95,$R$7,$R$8)</x:f>
        <x:v>18.889977666787615</x:v>
      </x:c>
      <x:c r="C95" s="5" t="n">
        <x:f>_xlfn.NORM.INV('고정난수'!C95,$R$7,$R$8)</x:f>
        <x:v>22.445491164966917</x:v>
      </x:c>
      <x:c r="D95" s="5" t="n">
        <x:f>_xlfn.NORM.INV('고정난수'!D95,$R$7,$R$8)</x:f>
        <x:v>19.748185909257074</x:v>
      </x:c>
      <x:c r="E95" s="5" t="n">
        <x:f>_xlfn.NORM.INV('고정난수'!E95,$R$7,$R$8)</x:f>
        <x:v>27.9032748956857</x:v>
      </x:c>
      <x:c r="F95" s="5" t="n">
        <x:f>_xlfn.NORM.INV('고정난수'!F95,$R$7,$R$8)</x:f>
        <x:v>29.058502203628002</x:v>
      </x:c>
      <x:c r="G95" s="5" t="n">
        <x:f>_xlfn.NORM.INV('고정난수'!G95,$R$7,$R$8)</x:f>
        <x:v>28.741851093478047</x:v>
      </x:c>
      <x:c r="H95" s="5" t="n">
        <x:f>_xlfn.NORM.INV('고정난수'!H95,$R$7,$R$8)</x:f>
        <x:v>27.944021435659508</x:v>
      </x:c>
      <x:c r="I95" s="5" t="n">
        <x:f>_xlfn.NORM.INV('고정난수'!I95,$R$7,$R$8)</x:f>
        <x:v>24.188889506148545</x:v>
      </x:c>
      <x:c r="J95" s="5" t="n">
        <x:f>AVERAGE(B95:I95)</x:f>
        <x:v>24.865024234451425</x:v>
      </x:c>
      <x:c r="K95" s="5" t="n">
        <x:f>_xlfn.STDEV.S(B95:I95)</x:f>
        <x:v>4.132117222708897</x:v>
      </x:c>
      <x:c r="L95" s="5" t="n">
        <x:f>_xlfn.CONFIDENCE.T($R$9,K95,8)</x:f>
        <x:v>3.4545364259969134</x:v>
      </x:c>
      <x:c r="M95" s="5" t="n">
        <x:f>J95-L95</x:f>
        <x:v>21.410487808454512</x:v>
      </x:c>
      <x:c r="N95" s="5" t="n">
        <x:f>J95+L95</x:f>
        <x:v>28.31956066044834</x:v>
      </x:c>
      <x:c r="O95" s="6" t="n">
        <x:f>IF(AND(M95&lt;=$R$7,N95&gt;=$R$7),1,0)</x:f>
        <x:v>1</x:v>
      </x:c>
      <x:c r="P95" s="1"/>
      <x:c r="Q95" s="1"/>
      <x:c r="R95" s="1"/>
      <x:c r="S95" s="1"/>
    </x:row>
    <x:row r="96" ht="23" customHeight="1">
      <x:c r="A96" s="1" t="n">
        <x:v>95</x:v>
      </x:c>
      <x:c r="B96" s="5" t="n">
        <x:f>_xlfn.NORM.INV('고정난수'!B96,$R$7,$R$8)</x:f>
        <x:v>24.870166931887148</x:v>
      </x:c>
      <x:c r="C96" s="5" t="n">
        <x:f>_xlfn.NORM.INV('고정난수'!C96,$R$7,$R$8)</x:f>
        <x:v>18.25124776081162</x:v>
      </x:c>
      <x:c r="D96" s="5" t="n">
        <x:f>_xlfn.NORM.INV('고정난수'!D96,$R$7,$R$8)</x:f>
        <x:v>26.817871764908162</x:v>
      </x:c>
      <x:c r="E96" s="5" t="n">
        <x:f>_xlfn.NORM.INV('고정난수'!E96,$R$7,$R$8)</x:f>
        <x:v>23.151040110505384</x:v>
      </x:c>
      <x:c r="F96" s="5" t="n">
        <x:f>_xlfn.NORM.INV('고정난수'!F96,$R$7,$R$8)</x:f>
        <x:v>34.18911506902995</x:v>
      </x:c>
      <x:c r="G96" s="5" t="n">
        <x:f>_xlfn.NORM.INV('고정난수'!G96,$R$7,$R$8)</x:f>
        <x:v>23.621340207262456</x:v>
      </x:c>
      <x:c r="H96" s="5" t="n">
        <x:f>_xlfn.NORM.INV('고정난수'!H96,$R$7,$R$8)</x:f>
        <x:v>21.59532268546156</x:v>
      </x:c>
      <x:c r="I96" s="5" t="n">
        <x:f>_xlfn.NORM.INV('고정난수'!I96,$R$7,$R$8)</x:f>
        <x:v>26.916011831916848</x:v>
      </x:c>
      <x:c r="J96" s="5" t="n">
        <x:f>AVERAGE(B96:I96)</x:f>
        <x:v>24.92651454522289</x:v>
      </x:c>
      <x:c r="K96" s="5" t="n">
        <x:f>_xlfn.STDEV.S(B96:I96)</x:f>
        <x:v>4.688071343828598</x:v>
      </x:c>
      <x:c r="L96" s="5" t="n">
        <x:f>_xlfn.CONFIDENCE.T($R$9,K96,8)</x:f>
        <x:v>3.9193256996497166</x:v>
      </x:c>
      <x:c r="M96" s="5" t="n">
        <x:f>J96-L96</x:f>
        <x:v>21.007188845573175</x:v>
      </x:c>
      <x:c r="N96" s="5" t="n">
        <x:f>J96+L96</x:f>
        <x:v>28.845840244872605</x:v>
      </x:c>
      <x:c r="O96" s="6" t="n">
        <x:f>IF(AND(M96&lt;=$R$7,N96&gt;=$R$7),1,0)</x:f>
        <x:v>1</x:v>
      </x:c>
      <x:c r="P96" s="1"/>
      <x:c r="Q96" s="1"/>
      <x:c r="R96" s="1"/>
      <x:c r="S96" s="1"/>
    </x:row>
    <x:row r="97" ht="23" customHeight="1">
      <x:c r="A97" s="1" t="n">
        <x:v>96</x:v>
      </x:c>
      <x:c r="B97" s="5" t="n">
        <x:f>_xlfn.NORM.INV('고정난수'!B97,$R$7,$R$8)</x:f>
        <x:v>33.64443092578206</x:v>
      </x:c>
      <x:c r="C97" s="5" t="n">
        <x:f>_xlfn.NORM.INV('고정난수'!C97,$R$7,$R$8)</x:f>
        <x:v>20.26895778384631</x:v>
      </x:c>
      <x:c r="D97" s="5" t="n">
        <x:f>_xlfn.NORM.INV('고정난수'!D97,$R$7,$R$8)</x:f>
        <x:v>21.827778862285406</x:v>
      </x:c>
      <x:c r="E97" s="5" t="n">
        <x:f>_xlfn.NORM.INV('고정난수'!E97,$R$7,$R$8)</x:f>
        <x:v>16.691283383110264</x:v>
      </x:c>
      <x:c r="F97" s="5" t="n">
        <x:f>_xlfn.NORM.INV('고정난수'!F97,$R$7,$R$8)</x:f>
        <x:v>22.146709047756254</x:v>
      </x:c>
      <x:c r="G97" s="5" t="n">
        <x:f>_xlfn.NORM.INV('고정난수'!G97,$R$7,$R$8)</x:f>
        <x:v>26.788893634894052</x:v>
      </x:c>
      <x:c r="H97" s="5" t="n">
        <x:f>_xlfn.NORM.INV('고정난수'!H97,$R$7,$R$8)</x:f>
        <x:v>21.30738815778951</x:v>
      </x:c>
      <x:c r="I97" s="5" t="n">
        <x:f>_xlfn.NORM.INV('고정난수'!I97,$R$7,$R$8)</x:f>
        <x:v>28.479376881719674</x:v>
      </x:c>
      <x:c r="J97" s="5" t="n">
        <x:f>AVERAGE(B97:I97)</x:f>
        <x:v>23.89435233464794</x:v>
      </x:c>
      <x:c r="K97" s="5" t="n">
        <x:f>_xlfn.STDEV.S(B97:I97)</x:f>
        <x:v>5.391923941894156</x:v>
      </x:c>
      <x:c r="L97" s="5" t="n">
        <x:f>_xlfn.CONFIDENCE.T($R$9,K97,8)</x:f>
        <x:v>4.50776119348985</x:v>
      </x:c>
      <x:c r="M97" s="5" t="n">
        <x:f>J97-L97</x:f>
        <x:v>19.386591141158092</x:v>
      </x:c>
      <x:c r="N97" s="5" t="n">
        <x:f>J97+L97</x:f>
        <x:v>28.40211352813779</x:v>
      </x:c>
      <x:c r="O97" s="6" t="n">
        <x:f>IF(AND(M97&lt;=$R$7,N97&gt;=$R$7),1,0)</x:f>
        <x:v>1</x:v>
      </x:c>
      <x:c r="P97" s="1"/>
      <x:c r="Q97" s="1"/>
      <x:c r="R97" s="1"/>
      <x:c r="S97" s="1"/>
    </x:row>
    <x:row r="98" ht="23" customHeight="1">
      <x:c r="A98" s="1" t="n">
        <x:v>97</x:v>
      </x:c>
      <x:c r="B98" s="5" t="n">
        <x:f>_xlfn.NORM.INV('고정난수'!B98,$R$7,$R$8)</x:f>
        <x:v>25.61506446041094</x:v>
      </x:c>
      <x:c r="C98" s="5" t="n">
        <x:f>_xlfn.NORM.INV('고정난수'!C98,$R$7,$R$8)</x:f>
        <x:v>21.9457870393855</x:v>
      </x:c>
      <x:c r="D98" s="5" t="n">
        <x:f>_xlfn.NORM.INV('고정난수'!D98,$R$7,$R$8)</x:f>
        <x:v>22.63501835187512</x:v>
      </x:c>
      <x:c r="E98" s="5" t="n">
        <x:f>_xlfn.NORM.INV('고정난수'!E98,$R$7,$R$8)</x:f>
        <x:v>21.732640786683923</x:v>
      </x:c>
      <x:c r="F98" s="5" t="n">
        <x:f>_xlfn.NORM.INV('고정난수'!F98,$R$7,$R$8)</x:f>
        <x:v>23.478451466297052</x:v>
      </x:c>
      <x:c r="G98" s="5" t="n">
        <x:f>_xlfn.NORM.INV('고정난수'!G98,$R$7,$R$8)</x:f>
        <x:v>18.89604666295428</x:v>
      </x:c>
      <x:c r="H98" s="5" t="n">
        <x:f>_xlfn.NORM.INV('고정난수'!H98,$R$7,$R$8)</x:f>
        <x:v>25.628139912938355</x:v>
      </x:c>
      <x:c r="I98" s="5" t="n">
        <x:f>_xlfn.NORM.INV('고정난수'!I98,$R$7,$R$8)</x:f>
        <x:v>25.461163348011592</x:v>
      </x:c>
      <x:c r="J98" s="5" t="n">
        <x:f>AVERAGE(B98:I98)</x:f>
        <x:v>23.174039003569597</x:v>
      </x:c>
      <x:c r="K98" s="5" t="n">
        <x:f>_xlfn.STDEV.S(B98:I98)</x:f>
        <x:v>2.3749530733768442</x:v>
      </x:c>
      <x:c r="L98" s="5" t="n">
        <x:f>_xlfn.CONFIDENCE.T($R$9,K98,8)</x:f>
        <x:v>1.9855104441192708</x:v>
      </x:c>
      <x:c r="M98" s="5" t="n">
        <x:f>J98-L98</x:f>
        <x:v>21.188528559450326</x:v>
      </x:c>
      <x:c r="N98" s="5" t="n">
        <x:f>J98+L98</x:f>
        <x:v>25.159549447688867</x:v>
      </x:c>
      <x:c r="O98" s="6" t="n">
        <x:f>IF(AND(M98&lt;=$R$7,N98&gt;=$R$7),1,0)</x:f>
        <x:v>1</x:v>
      </x:c>
      <x:c r="P98" s="1"/>
      <x:c r="Q98" s="1"/>
      <x:c r="R98" s="1"/>
      <x:c r="S98" s="1"/>
    </x:row>
    <x:row r="99" ht="23" customHeight="1">
      <x:c r="A99" s="1" t="n">
        <x:v>98</x:v>
      </x:c>
      <x:c r="B99" s="5" t="n">
        <x:f>_xlfn.NORM.INV('고정난수'!B99,$R$7,$R$8)</x:f>
        <x:v>28.037241877944535</x:v>
      </x:c>
      <x:c r="C99" s="5" t="n">
        <x:f>_xlfn.NORM.INV('고정난수'!C99,$R$7,$R$8)</x:f>
        <x:v>25.068034782458657</x:v>
      </x:c>
      <x:c r="D99" s="5" t="n">
        <x:f>_xlfn.NORM.INV('고정난수'!D99,$R$7,$R$8)</x:f>
        <x:v>23.49120784104104</x:v>
      </x:c>
      <x:c r="E99" s="5" t="n">
        <x:f>_xlfn.NORM.INV('고정난수'!E99,$R$7,$R$8)</x:f>
        <x:v>24.470038437732175</x:v>
      </x:c>
      <x:c r="F99" s="5" t="n">
        <x:f>_xlfn.NORM.INV('고정난수'!F99,$R$7,$R$8)</x:f>
        <x:v>25.457251145118693</x:v>
      </x:c>
      <x:c r="G99" s="5" t="n">
        <x:f>_xlfn.NORM.INV('고정난수'!G99,$R$7,$R$8)</x:f>
        <x:v>10.57969739702115</x:v>
      </x:c>
      <x:c r="H99" s="5" t="n">
        <x:f>_xlfn.NORM.INV('고정난수'!H99,$R$7,$R$8)</x:f>
        <x:v>18.65404756814928</x:v>
      </x:c>
      <x:c r="I99" s="5" t="n">
        <x:f>_xlfn.NORM.INV('고정난수'!I99,$R$7,$R$8)</x:f>
        <x:v>28.64079567407564</x:v>
      </x:c>
      <x:c r="J99" s="5" t="n">
        <x:f>AVERAGE(B99:I99)</x:f>
        <x:v>23.049789340442643</x:v>
      </x:c>
      <x:c r="K99" s="5" t="n">
        <x:f>_xlfn.STDEV.S(B99:I99)</x:f>
        <x:v>5.892379076143832</x:v>
      </x:c>
      <x:c r="L99" s="5" t="n">
        <x:f>_xlfn.CONFIDENCE.T($R$9,K99,8)</x:f>
        <x:v>4.9261521532964805</x:v>
      </x:c>
      <x:c r="M99" s="5" t="n">
        <x:f>J99-L99</x:f>
        <x:v>18.123637187146162</x:v>
      </x:c>
      <x:c r="N99" s="5" t="n">
        <x:f>J99+L99</x:f>
        <x:v>27.975941493739125</x:v>
      </x:c>
      <x:c r="O99" s="6" t="n">
        <x:f>IF(AND(M99&lt;=$R$7,N99&gt;=$R$7),1,0)</x:f>
        <x:v>1</x:v>
      </x:c>
      <x:c r="P99" s="1"/>
      <x:c r="Q99" s="1"/>
      <x:c r="R99" s="1"/>
      <x:c r="S99" s="1"/>
    </x:row>
    <x:row r="100" ht="23" customHeight="1">
      <x:c r="A100" s="1" t="n">
        <x:v>99</x:v>
      </x:c>
      <x:c r="B100" s="5" t="n">
        <x:f>_xlfn.NORM.INV('고정난수'!B100,$R$7,$R$8)</x:f>
        <x:v>19.290101441414883</x:v>
      </x:c>
      <x:c r="C100" s="5" t="n">
        <x:f>_xlfn.NORM.INV('고정난수'!C100,$R$7,$R$8)</x:f>
        <x:v>17.582787846031042</x:v>
      </x:c>
      <x:c r="D100" s="5" t="n">
        <x:f>_xlfn.NORM.INV('고정난수'!D100,$R$7,$R$8)</x:f>
        <x:v>16.878698951213813</x:v>
      </x:c>
      <x:c r="E100" s="5" t="n">
        <x:f>_xlfn.NORM.INV('고정난수'!E100,$R$7,$R$8)</x:f>
        <x:v>29.253685895977984</x:v>
      </x:c>
      <x:c r="F100" s="5" t="n">
        <x:f>_xlfn.NORM.INV('고정난수'!F100,$R$7,$R$8)</x:f>
        <x:v>19.115696713524343</x:v>
      </x:c>
      <x:c r="G100" s="5" t="n">
        <x:f>_xlfn.NORM.INV('고정난수'!G100,$R$7,$R$8)</x:f>
        <x:v>23.424016693916542</x:v>
      </x:c>
      <x:c r="H100" s="5" t="n">
        <x:f>_xlfn.NORM.INV('고정난수'!H100,$R$7,$R$8)</x:f>
        <x:v>29.290251761841684</x:v>
      </x:c>
      <x:c r="I100" s="5" t="n">
        <x:f>_xlfn.NORM.INV('고정난수'!I100,$R$7,$R$8)</x:f>
        <x:v>22.49926616414569</x:v>
      </x:c>
      <x:c r="J100" s="5" t="n">
        <x:f>AVERAGE(B100:I100)</x:f>
        <x:v>22.16681318350825</x:v>
      </x:c>
      <x:c r="K100" s="5" t="n">
        <x:f>_xlfn.STDEV.S(B100:I100)</x:f>
        <x:v>4.916741811140029</x:v>
      </x:c>
      <x:c r="L100" s="5" t="n">
        <x:f>_xlfn.CONFIDENCE.T($R$9,K100,8)</x:f>
        <x:v>4.110498993218384</x:v>
      </x:c>
      <x:c r="M100" s="5" t="n">
        <x:f>J100-L100</x:f>
        <x:v>18.056314190289868</x:v>
      </x:c>
      <x:c r="N100" s="5" t="n">
        <x:f>J100+L100</x:f>
        <x:v>26.27731217672663</x:v>
      </x:c>
      <x:c r="O100" s="6" t="n">
        <x:f>IF(AND(M100&lt;=$R$7,N100&gt;=$R$7),1,0)</x:f>
        <x:v>1</x:v>
      </x:c>
      <x:c r="P100" s="1"/>
      <x:c r="Q100" s="1"/>
      <x:c r="R100" s="1"/>
      <x:c r="S100" s="1"/>
    </x:row>
    <x:row r="101" ht="23" customHeight="1">
      <x:c r="A101" s="1" t="n">
        <x:v>100</x:v>
      </x:c>
      <x:c r="B101" s="5" t="n">
        <x:f>_xlfn.NORM.INV('고정난수'!B101,$R$7,$R$8)</x:f>
        <x:v>21.813084574611963</x:v>
      </x:c>
      <x:c r="C101" s="5" t="n">
        <x:f>_xlfn.NORM.INV('고정난수'!C101,$R$7,$R$8)</x:f>
        <x:v>30.767568620650746</x:v>
      </x:c>
      <x:c r="D101" s="5" t="n">
        <x:f>_xlfn.NORM.INV('고정난수'!D101,$R$7,$R$8)</x:f>
        <x:v>27.641025010787978</x:v>
      </x:c>
      <x:c r="E101" s="5" t="n">
        <x:f>_xlfn.NORM.INV('고정난수'!E101,$R$7,$R$8)</x:f>
        <x:v>28.84570370440202</x:v>
      </x:c>
      <x:c r="F101" s="5" t="n">
        <x:f>_xlfn.NORM.INV('고정난수'!F101,$R$7,$R$8)</x:f>
        <x:v>31.389265733618217</x:v>
      </x:c>
      <x:c r="G101" s="5" t="n">
        <x:f>_xlfn.NORM.INV('고정난수'!G101,$R$7,$R$8)</x:f>
        <x:v>27.037035178859227</x:v>
      </x:c>
      <x:c r="H101" s="5" t="n">
        <x:f>_xlfn.NORM.INV('고정난수'!H101,$R$7,$R$8)</x:f>
        <x:v>32.980537615108766</x:v>
      </x:c>
      <x:c r="I101" s="5" t="n">
        <x:f>_xlfn.NORM.INV('고정난수'!I101,$R$7,$R$8)</x:f>
        <x:v>26.873016889060775</x:v>
      </x:c>
      <x:c r="J101" s="5" t="n">
        <x:f>AVERAGE(B101:I101)</x:f>
        <x:v>28.418404665887465</x:v>
      </x:c>
      <x:c r="K101" s="5" t="n">
        <x:f>_xlfn.STDEV.S(B101:I101)</x:f>
        <x:v>3.4614449080783727</x:v>
      </x:c>
      <x:c r="L101" s="5" t="n">
        <x:f>_xlfn.CONFIDENCE.T($R$9,K101,8)</x:f>
        <x:v>2.8938403431108766</x:v>
      </x:c>
      <x:c r="M101" s="5" t="n">
        <x:f>J101-L101</x:f>
        <x:v>25.524564322776587</x:v>
      </x:c>
      <x:c r="N101" s="5" t="n">
        <x:f>J101+L101</x:f>
        <x:v>31.312245008998342</x:v>
      </x:c>
      <x:c r="O101" s="6" t="n">
        <x:f>IF(AND(M101&lt;=$R$7,N101&gt;=$R$7),1,0)</x:f>
        <x:v>0</x:v>
      </x:c>
      <x:c r="P101" s="1"/>
      <x:c r="Q101" s="1"/>
      <x:c r="R101" s="1"/>
      <x:c r="S101" s="1"/>
    </x:row>
    <x:row r="102" ht="23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</x:row>
    <x:row r="103" ht="23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2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3" customHeight="1">
      <x:c r="A1" s="4" t="str">
        <x:v>비율의 95% 근사 구간</x:v>
      </x:c>
      <x:c r="B1" s="1"/>
      <x:c r="C1" s="1"/>
      <x:c r="D1" s="1" t="str">
        <x:v>문제 5</x:v>
      </x:c>
      <x:c r="E1" s="1"/>
      <x:c r="F1" s="1"/>
      <x:c r="G1" s="1"/>
      <x:c r="H1" s="1"/>
    </x:row>
    <x:row r="2" ht="23" customHeight="1">
      <x:c r="A2" s="1" t="str">
        <x:v>표본 수</x:v>
      </x:c>
      <x:c r="B2" s="1" t="n">
        <x:v>200</x:v>
      </x:c>
      <x:c r="C2" s="1"/>
      <x:c r="D2" s="1" t="str">
        <x:v>표본 수</x:v>
      </x:c>
      <x:c r="E2" s="1" t="n">
        <x:v>400</x:v>
      </x:c>
      <x:c r="F2" s="1"/>
      <x:c r="G2" s="1"/>
      <x:c r="H2" s="1"/>
    </x:row>
    <x:row r="3" ht="23" customHeight="1">
      <x:c r="A3" s="1" t="str">
        <x:v>이용 수</x:v>
      </x:c>
      <x:c r="B3" s="1" t="n">
        <x:v>120</x:v>
      </x:c>
      <x:c r="C3" s="1"/>
      <x:c r="D3" s="1" t="str">
        <x:v>이용 수</x:v>
      </x:c>
      <x:c r="E3" s="1" t="n">
        <x:v>160</x:v>
      </x:c>
      <x:c r="F3" s="1"/>
      <x:c r="G3" s="1"/>
      <x:c r="H3" s="1"/>
    </x:row>
    <x:row r="4" ht="23" customHeight="1">
      <x:c r="A4" s="1" t="str">
        <x:v>표본비율</x:v>
      </x:c>
      <x:c r="B4" s="5" t="n">
        <x:f>B3/B2</x:f>
        <x:v>0.6</x:v>
      </x:c>
      <x:c r="C4" s="1"/>
      <x:c r="D4" s="1" t="str">
        <x:v>표본비율</x:v>
      </x:c>
      <x:c r="E4" s="5" t="n">
        <x:f>E3/E2</x:f>
        <x:v>0.4</x:v>
      </x:c>
      <x:c r="F4" s="1"/>
      <x:c r="G4" s="1"/>
      <x:c r="H4" s="1"/>
    </x:row>
    <x:row r="5" ht="23" customHeight="1">
      <x:c r="A5" s="1" t="str">
        <x:v>표준오차</x:v>
      </x:c>
      <x:c r="B5" s="5" t="n">
        <x:f>SQRT(B4*(1-B4)/B2)</x:f>
        <x:v>0.034641016151377546</x:v>
      </x:c>
      <x:c r="C5" s="1"/>
      <x:c r="D5" s="1" t="str">
        <x:v>표준오차</x:v>
      </x:c>
      <x:c r="E5" s="5" t="n">
        <x:f>SQRT(E4*(1-E4)/E2)</x:f>
        <x:v>0.02449489742783178</x:v>
      </x:c>
      <x:c r="F5" s="1"/>
      <x:c r="G5" s="1"/>
      <x:c r="H5" s="1"/>
    </x:row>
    <x:row r="6" ht="23" customHeight="1">
      <x:c r="A6" s="1" t="str">
        <x:v>z 임계값</x:v>
      </x:c>
      <x:c r="B6" s="5" t="n">
        <x:f>_xlfn.NORM.S.INV(0.975)</x:f>
        <x:v>1.9599639845400545</x:v>
      </x:c>
      <x:c r="C6" s="1"/>
      <x:c r="D6" s="1" t="str">
        <x:v>z 임계값</x:v>
      </x:c>
      <x:c r="E6" s="5" t="n">
        <x:f>$B$6</x:f>
        <x:v>1.9599639845400545</x:v>
      </x:c>
      <x:c r="F6" s="1"/>
      <x:c r="G6" s="1"/>
      <x:c r="H6" s="1"/>
    </x:row>
    <x:row r="7" ht="23" customHeight="1">
      <x:c r="A7" s="1" t="str">
        <x:v>오차한계</x:v>
      </x:c>
      <x:c r="B7" s="5" t="n">
        <x:f>B6*B5</x:f>
        <x:v>0.06789514404457032</x:v>
      </x:c>
      <x:c r="C7" s="1"/>
      <x:c r="D7" s="1" t="str">
        <x:v>오차한계</x:v>
      </x:c>
      <x:c r="E7" s="5" t="n">
        <x:f>E6*E5</x:f>
        <x:v>0.04800911676355311</x:v>
      </x:c>
      <x:c r="F7" s="1"/>
      <x:c r="G7" s="1"/>
      <x:c r="H7" s="1"/>
    </x:row>
    <x:row r="8" ht="23" customHeight="1">
      <x:c r="A8" s="1" t="str">
        <x:v>하한</x:v>
      </x:c>
      <x:c r="B8" s="5" t="n">
        <x:f>B4-B7</x:f>
        <x:v>0.5321048559554297</x:v>
      </x:c>
      <x:c r="C8" s="1"/>
      <x:c r="D8" s="1" t="str">
        <x:v>하한</x:v>
      </x:c>
      <x:c r="E8" s="5" t="n">
        <x:f>E4-E7</x:f>
        <x:v>0.3519908832364469</x:v>
      </x:c>
      <x:c r="F8" s="1"/>
      <x:c r="G8" s="1"/>
      <x:c r="H8" s="1"/>
    </x:row>
    <x:row r="9" ht="23" customHeight="1">
      <x:c r="A9" s="1" t="str">
        <x:v>상한</x:v>
      </x:c>
      <x:c r="B9" s="5" t="n">
        <x:f>B4+B7</x:f>
        <x:v>0.6678951440445703</x:v>
      </x:c>
      <x:c r="C9" s="1"/>
      <x:c r="D9" s="1" t="str">
        <x:v>상한</x:v>
      </x:c>
      <x:c r="E9" s="5" t="n">
        <x:f>E4+E7</x:f>
        <x:v>0.44800911676355315</x:v>
      </x:c>
      <x:c r="F9" s="1"/>
      <x:c r="G9" s="1"/>
      <x:c r="H9" s="1"/>
    </x:row>
    <x:row r="10" ht="23" customHeight="1">
      <x:c r="A10" s="1"/>
      <x:c r="B10" s="1"/>
      <x:c r="C10" s="1"/>
      <x:c r="D10" s="1"/>
      <x:c r="E10" s="1"/>
      <x:c r="F10" s="1"/>
      <x:c r="G10" s="1"/>
      <x:c r="H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</x:row>
    <x:row r="13" ht="28" customHeight="1">
      <x:c r="A13" s="3" t="str">
        <x:v>계획</x:v>
      </x:c>
      <x:c r="B13" s="3" t="str">
        <x:v>계획 비율</x:v>
      </x:c>
      <x:c r="C13" s="3" t="str">
        <x:v>목표 오차한계</x:v>
      </x:c>
      <x:c r="D13" s="3" t="str">
        <x:v>올림 전 n</x:v>
      </x:c>
      <x:c r="E13" s="3" t="str">
        <x:v>유효 표본 수</x:v>
      </x:c>
      <x:c r="F13" s="1"/>
      <x:c r="G13" s="1"/>
      <x:c r="H13" s="1"/>
    </x:row>
    <x:row r="14" ht="23" customHeight="1">
      <x:c r="A14" s="1" t="str">
        <x:v>본문 계획</x:v>
      </x:c>
      <x:c r="B14" s="8" t="n">
        <x:v>0.5</x:v>
      </x:c>
      <x:c r="C14" s="8" t="n">
        <x:v>0.05</x:v>
      </x:c>
      <x:c r="D14" s="5" t="n">
        <x:f>$B$6^2*B14*(1-B14)/C14^2</x:f>
        <x:v>384.14588206941266</x:v>
      </x:c>
      <x:c r="E14" s="6" t="n">
        <x:f>ROUNDUP(D14,0)</x:f>
        <x:v>385</x:v>
      </x:c>
      <x:c r="F14" s="1"/>
      <x:c r="G14" s="1"/>
      <x:c r="H14" s="1"/>
    </x:row>
    <x:row r="15" ht="23" customHeight="1">
      <x:c r="A15" s="1" t="str">
        <x:v>문제 6 계획</x:v>
      </x:c>
      <x:c r="B15" s="8" t="n">
        <x:v>0.5</x:v>
      </x:c>
      <x:c r="C15" s="8" t="n">
        <x:v>0.04</x:v>
      </x:c>
      <x:c r="D15" s="5" t="n">
        <x:f>$B$6^2*B15*(1-B15)/C15^2</x:f>
        <x:v>600.2279407334573</x:v>
      </x:c>
      <x:c r="E15" s="6" t="n">
        <x:f>ROUNDUP(D15,0)</x:f>
        <x:v>601</x:v>
      </x:c>
      <x:c r="F15" s="1"/>
      <x:c r="G15" s="1"/>
      <x:c r="H15" s="1"/>
    </x:row>
    <x:row r="16" ht="23" customHeight="1">
      <x:c r="A16" s="1" t="str">
        <x:v>문제 6 정밀</x:v>
      </x:c>
      <x:c r="B16" s="8" t="n">
        <x:v>0.5</x:v>
      </x:c>
      <x:c r="C16" s="8" t="n">
        <x:v>0.02</x:v>
      </x:c>
      <x:c r="D16" s="5" t="n">
        <x:f>$B$6^2*B16*(1-B16)/C16^2</x:f>
        <x:v>2400.9117629338293</x:v>
      </x:c>
      <x:c r="E16" s="6" t="n">
        <x:f>ROUNDUP(D16,0)</x:f>
        <x:v>2401</x:v>
      </x:c>
      <x:c r="F16" s="1"/>
      <x:c r="G16" s="1"/>
      <x:c r="H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8" customHeight="1">
      <x:c r="A1" s="3" t="str">
        <x:v>번호</x:v>
      </x:c>
      <x:c r="B1" s="3" t="str">
        <x:v>대기시간(분)</x:v>
      </x:c>
      <x:c r="C1" s="1"/>
      <x:c r="D1" s="4" t="str">
        <x:v>연습문제 평균 구간</x:v>
      </x:c>
      <x:c r="E1" s="1"/>
      <x:c r="F1" s="1"/>
      <x:c r="G1" s="1"/>
      <x:c r="H1" s="1"/>
      <x:c r="I1" s="1"/>
    </x:row>
    <x:row r="2" ht="23" customHeight="1">
      <x:c r="A2" s="1" t="n">
        <x:v>1</x:v>
      </x:c>
      <x:c r="B2" s="1" t="n">
        <x:v>12</x:v>
      </x:c>
      <x:c r="C2" s="1"/>
      <x:c r="D2" s="1"/>
      <x:c r="E2" s="1"/>
      <x:c r="F2" s="1"/>
      <x:c r="G2" s="1"/>
      <x:c r="H2" s="1"/>
      <x:c r="I2" s="1"/>
    </x:row>
    <x:row r="3" ht="28" customHeight="1">
      <x:c r="A3" s="1" t="n">
        <x:v>2</x:v>
      </x:c>
      <x:c r="B3" s="1" t="n">
        <x:v>14</x:v>
      </x:c>
      <x:c r="C3" s="1"/>
      <x:c r="D3" s="3" t="str">
        <x:v>신뢰수준</x:v>
      </x:c>
      <x:c r="E3" s="3" t="str">
        <x:v>평균</x:v>
      </x:c>
      <x:c r="F3" s="3" t="str">
        <x:v>오차한계</x:v>
      </x:c>
      <x:c r="G3" s="3" t="str">
        <x:v>하한</x:v>
      </x:c>
      <x:c r="H3" s="3" t="str">
        <x:v>상한</x:v>
      </x:c>
      <x:c r="I3" s="1"/>
    </x:row>
    <x:row r="4" ht="23" customHeight="1">
      <x:c r="A4" s="1" t="n">
        <x:v>3</x:v>
      </x:c>
      <x:c r="B4" s="1" t="n">
        <x:v>16</x:v>
      </x:c>
      <x:c r="C4" s="1"/>
      <x:c r="D4" s="7" t="n">
        <x:v>0.95</x:v>
      </x:c>
      <x:c r="E4" s="5" t="n">
        <x:f>AVERAGE(B2:B9)</x:f>
        <x:v>19</x:v>
      </x:c>
      <x:c r="F4" s="5" t="n">
        <x:f>_xlfn.CONFIDENCE.T(0.05,_xlfn.STDEV.S(B2:B9),COUNT(B2:B9))</x:f>
        <x:v>4.095649317520064</x:v>
      </x:c>
      <x:c r="G4" s="5" t="n">
        <x:f>E4-F4</x:f>
        <x:v>14.904350682479937</x:v>
      </x:c>
      <x:c r="H4" s="5" t="n">
        <x:f>E4+F4</x:f>
        <x:v>23.095649317520063</x:v>
      </x:c>
      <x:c r="I4" s="1"/>
    </x:row>
    <x:row r="5" ht="23" customHeight="1">
      <x:c r="A5" s="1" t="n">
        <x:v>4</x:v>
      </x:c>
      <x:c r="B5" s="1" t="n">
        <x:v>18</x:v>
      </x:c>
      <x:c r="C5" s="1"/>
      <x:c r="D5" s="7" t="n">
        <x:v>0.99</x:v>
      </x:c>
      <x:c r="E5" s="5" t="n">
        <x:f>AVERAGE(B2:B9)</x:f>
        <x:v>19</x:v>
      </x:c>
      <x:c r="F5" s="5" t="n">
        <x:f>_xlfn.CONFIDENCE.T(0.01,_xlfn.STDEV.S(B2:B9),COUNT(B2:B9))</x:f>
        <x:v>6.06128286540076</x:v>
      </x:c>
      <x:c r="G5" s="5" t="n">
        <x:f>E5-F5</x:f>
        <x:v>12.93871713459924</x:v>
      </x:c>
      <x:c r="H5" s="5" t="n">
        <x:f>E5+F5</x:f>
        <x:v>25.06128286540076</x:v>
      </x:c>
      <x:c r="I5" s="1"/>
    </x:row>
    <x:row r="6" ht="23" customHeight="1">
      <x:c r="A6" s="1" t="n">
        <x:v>5</x:v>
      </x:c>
      <x:c r="B6" s="1" t="n">
        <x:v>20</x:v>
      </x:c>
      <x:c r="C6" s="1"/>
      <x:c r="D6" s="1"/>
      <x:c r="E6" s="1"/>
      <x:c r="F6" s="1"/>
      <x:c r="G6" s="1"/>
      <x:c r="H6" s="1"/>
      <x:c r="I6" s="1"/>
    </x:row>
    <x:row r="7" ht="23" customHeight="1">
      <x:c r="A7" s="1" t="n">
        <x:v>6</x:v>
      </x:c>
      <x:c r="B7" s="1" t="n">
        <x:v>22</x:v>
      </x:c>
      <x:c r="C7" s="1"/>
      <x:c r="D7" s="1"/>
      <x:c r="E7" s="1"/>
      <x:c r="F7" s="1"/>
      <x:c r="G7" s="1"/>
      <x:c r="H7" s="1"/>
      <x:c r="I7" s="1"/>
    </x:row>
    <x:row r="8" ht="23" customHeight="1">
      <x:c r="A8" s="1" t="n">
        <x:v>7</x:v>
      </x:c>
      <x:c r="B8" s="1" t="n">
        <x:v>24</x:v>
      </x:c>
      <x:c r="C8" s="1"/>
      <x:c r="D8" s="1"/>
      <x:c r="E8" s="1"/>
      <x:c r="F8" s="1"/>
      <x:c r="G8" s="1"/>
      <x:c r="H8" s="1"/>
      <x:c r="I8" s="1"/>
    </x:row>
    <x:row r="9" ht="23" customHeight="1">
      <x:c r="A9" s="1" t="n">
        <x:v>8</x:v>
      </x:c>
      <x:c r="B9" s="1" t="n">
        <x:v>26</x:v>
      </x:c>
      <x:c r="C9" s="1"/>
      <x:c r="D9" s="1"/>
      <x:c r="E9" s="1"/>
      <x:c r="F9" s="1"/>
      <x:c r="G9" s="1"/>
      <x:c r="H9" s="1"/>
      <x:c r="I9" s="1"/>
    </x:row>
    <x:row r="10" ht="23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8" customHeight="1">
      <x:c r="A13" s="3" t="str">
        <x:v>문제</x:v>
      </x:c>
      <x:c r="B13" s="3" t="str">
        <x:v>추정값</x:v>
      </x:c>
      <x:c r="C13" s="3" t="str">
        <x:v>표준오차</x:v>
      </x:c>
      <x:c r="D13" s="3" t="str">
        <x:v>임계값</x:v>
      </x:c>
      <x:c r="E13" s="3" t="str">
        <x:v>오차한계</x:v>
      </x:c>
      <x:c r="F13" s="3" t="str">
        <x:v>하한</x:v>
      </x:c>
      <x:c r="G13" s="3" t="str">
        <x:v>상한</x:v>
      </x:c>
      <x:c r="H13" s="3" t="str">
        <x:v>RSE</x:v>
      </x:c>
      <x:c r="I13" s="1"/>
    </x:row>
    <x:row r="14" ht="23" customHeight="1">
      <x:c r="A14" s="1" t="str">
        <x:v>문제 3</x:v>
      </x:c>
      <x:c r="B14" s="9" t="n">
        <x:v>50</x:v>
      </x:c>
      <x:c r="C14" s="9" t="n">
        <x:v>2</x:v>
      </x:c>
      <x:c r="D14" s="9" t="n">
        <x:v>1.96</x:v>
      </x:c>
      <x:c r="E14" s="9" t="n">
        <x:f>C14*D14</x:f>
        <x:v>3.92</x:v>
      </x:c>
      <x:c r="F14" s="9" t="n">
        <x:f>B14-E14</x:f>
        <x:v>46.08</x:v>
      </x:c>
      <x:c r="G14" s="9" t="n">
        <x:f>B14+E14</x:f>
        <x:v>53.92</x:v>
      </x:c>
      <x:c r="H14" s="8"/>
      <x:c r="I14" s="1"/>
    </x:row>
    <x:row r="15" ht="23" customHeight="1">
      <x:c r="A15" s="1" t="str">
        <x:v>문제 7</x:v>
      </x:c>
      <x:c r="B15" s="10" t="n">
        <x:v>20000</x:v>
      </x:c>
      <x:c r="C15" s="10" t="n">
        <x:v>800</x:v>
      </x:c>
      <x:c r="D15" s="9" t="n">
        <x:v>1.96</x:v>
      </x:c>
      <x:c r="E15" s="10" t="n">
        <x:f>C15*D15</x:f>
        <x:v>1568</x:v>
      </x:c>
      <x:c r="F15" s="10" t="n">
        <x:f>B15-E15</x:f>
        <x:v>18432</x:v>
      </x:c>
      <x:c r="G15" s="10" t="n">
        <x:f>B15+E15</x:f>
        <x:v>21568</x:v>
      </x:c>
      <x:c r="H15" s="8" t="n">
        <x:f>C15/B15</x:f>
        <x:v>0.04</x:v>
      </x:c>
      <x:c r="I15" s="1"/>
    </x:row>
    <x:row r="16" ht="23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8" customHeight="1">
      <x:c r="A1" s="3" t="str">
        <x:v>반복</x:v>
      </x:c>
      <x:c r="B1" s="3" t="str">
        <x:v>고정난수1</x:v>
      </x:c>
      <x:c r="C1" s="3" t="str">
        <x:v>고정난수2</x:v>
      </x:c>
      <x:c r="D1" s="3" t="str">
        <x:v>고정난수3</x:v>
      </x:c>
      <x:c r="E1" s="3" t="str">
        <x:v>고정난수4</x:v>
      </x:c>
      <x:c r="F1" s="3" t="str">
        <x:v>고정난수5</x:v>
      </x:c>
      <x:c r="G1" s="3" t="str">
        <x:v>고정난수6</x:v>
      </x:c>
      <x:c r="H1" s="3" t="str">
        <x:v>고정난수7</x:v>
      </x:c>
      <x:c r="I1" s="3" t="str">
        <x:v>고정난수8</x:v>
      </x:c>
    </x:row>
    <x:row r="2" ht="23" customHeight="1">
      <x:c r="A2" s="1" t="n">
        <x:v>1</x:v>
      </x:c>
      <x:c r="B2" s="5" t="n">
        <x:v>0.30576168180957974</x:v>
      </x:c>
      <x:c r="C2" s="5" t="n">
        <x:v>0.7638064305024813</x:v>
      </x:c>
      <x:c r="D2" s="5" t="n">
        <x:v>0.37565150911206957</x:v>
      </x:c>
      <x:c r="E2" s="5" t="n">
        <x:v>0.5125186222856366</x:v>
      </x:c>
      <x:c r="F2" s="5" t="n">
        <x:v>0.20873809044889136</x:v>
      </x:c>
      <x:c r="G2" s="5" t="n">
        <x:v>0.47584420607369493</x:v>
      </x:c>
      <x:c r="H2" s="5" t="n">
        <x:v>0.6313199636230825</x:v>
      </x:c>
      <x:c r="I2" s="5" t="n">
        <x:v>0.10789889031473132</x:v>
      </x:c>
    </x:row>
    <x:row r="3" ht="23" customHeight="1">
      <x:c r="A3" s="1" t="n">
        <x:v>2</x:v>
      </x:c>
      <x:c r="B3" s="5" t="n">
        <x:v>0.7777234284077256</x:v>
      </x:c>
      <x:c r="C3" s="5" t="n">
        <x:v>0.8726201039444962</x:v>
      </x:c>
      <x:c r="D3" s="5" t="n">
        <x:v>0.7640180139775322</x:v>
      </x:c>
      <x:c r="E3" s="5" t="n">
        <x:v>0.5868172126459864</x:v>
      </x:c>
      <x:c r="F3" s="5" t="n">
        <x:v>0.27053617111264505</x:v>
      </x:c>
      <x:c r="G3" s="5" t="n">
        <x:v>0.0790886747007572</x:v>
      </x:c>
      <x:c r="H3" s="5" t="n">
        <x:v>0.563262652419975</x:v>
      </x:c>
      <x:c r="I3" s="5" t="n">
        <x:v>0.18265913257659838</x:v>
      </x:c>
    </x:row>
    <x:row r="4" ht="23" customHeight="1">
      <x:c r="A4" s="1" t="n">
        <x:v>3</x:v>
      </x:c>
      <x:c r="B4" s="5" t="n">
        <x:v>0.9601793391853823</x:v>
      </x:c>
      <x:c r="C4" s="5" t="n">
        <x:v>0.8731078928063439</x:v>
      </x:c>
      <x:c r="D4" s="5" t="n">
        <x:v>0.35965102019504414</x:v>
      </x:c>
      <x:c r="E4" s="5" t="n">
        <x:v>0.6137614417048207</x:v>
      </x:c>
      <x:c r="F4" s="5" t="n">
        <x:v>0.10605249585175491</x:v>
      </x:c>
      <x:c r="G4" s="5" t="n">
        <x:v>0.42345969497656344</x:v>
      </x:c>
      <x:c r="H4" s="5" t="n">
        <x:v>0.6327452765028339</x:v>
      </x:c>
      <x:c r="I4" s="5" t="n">
        <x:v>0.4892685336863726</x:v>
      </x:c>
    </x:row>
    <x:row r="5" ht="23" customHeight="1">
      <x:c r="A5" s="1" t="n">
        <x:v>4</x:v>
      </x:c>
      <x:c r="B5" s="5" t="n">
        <x:v>0.5369050750997105</x:v>
      </x:c>
      <x:c r="C5" s="5" t="n">
        <x:v>0.4549916190180233</x:v>
      </x:c>
      <x:c r="D5" s="5" t="n">
        <x:v>0.38751742521998</x:v>
      </x:c>
      <x:c r="E5" s="5" t="n">
        <x:v>0.6486461862527789</x:v>
      </x:c>
      <x:c r="F5" s="5" t="n">
        <x:v>0.3678275057449215</x:v>
      </x:c>
      <x:c r="G5" s="5" t="n">
        <x:v>0.5496775853748119</x:v>
      </x:c>
      <x:c r="H5" s="5" t="n">
        <x:v>0.25176372517383216</x:v>
      </x:c>
      <x:c r="I5" s="5" t="n">
        <x:v>0.043583612395651006</x:v>
      </x:c>
    </x:row>
    <x:row r="6" ht="23" customHeight="1">
      <x:c r="A6" s="1" t="n">
        <x:v>5</x:v>
      </x:c>
      <x:c r="B6" s="5" t="n">
        <x:v>0.07521712249103574</x:v>
      </x:c>
      <x:c r="C6" s="5" t="n">
        <x:v>0.3772283926068557</x:v>
      </x:c>
      <x:c r="D6" s="5" t="n">
        <x:v>0.11577187933856692</x:v>
      </x:c>
      <x:c r="E6" s="5" t="n">
        <x:v>0.23877698118946922</x:v>
      </x:c>
      <x:c r="F6" s="5" t="n">
        <x:v>0.6563607737164687</x:v>
      </x:c>
      <x:c r="G6" s="5" t="n">
        <x:v>0.8962632506735583</x:v>
      </x:c>
      <x:c r="H6" s="5" t="n">
        <x:v>0.12858260512179331</x:v>
      </x:c>
      <x:c r="I6" s="5" t="n">
        <x:v>0.5526885308467472</x:v>
      </x:c>
    </x:row>
    <x:row r="7" ht="23" customHeight="1">
      <x:c r="A7" s="1" t="n">
        <x:v>6</x:v>
      </x:c>
      <x:c r="B7" s="5" t="n">
        <x:v>0.20035538790882668</x:v>
      </x:c>
      <x:c r="C7" s="5" t="n">
        <x:v>0.0842003462292632</x:v>
      </x:c>
      <x:c r="D7" s="5" t="n">
        <x:v>0.9606862255409473</x:v>
      </x:c>
      <x:c r="E7" s="5" t="n">
        <x:v>0.8573858309234619</x:v>
      </x:c>
      <x:c r="F7" s="5" t="n">
        <x:v>0.8621098778355547</x:v>
      </x:c>
      <x:c r="G7" s="5" t="n">
        <x:v>0.7408597396214085</x:v>
      </x:c>
      <x:c r="H7" s="5" t="n">
        <x:v>0.24870300176797866</x:v>
      </x:c>
      <x:c r="I7" s="5" t="n">
        <x:v>0.6383829218969652</x:v>
      </x:c>
    </x:row>
    <x:row r="8" ht="23" customHeight="1">
      <x:c r="A8" s="1" t="n">
        <x:v>7</x:v>
      </x:c>
      <x:c r="B8" s="5" t="n">
        <x:v>0.40186914450398414</x:v>
      </x:c>
      <x:c r="C8" s="5" t="n">
        <x:v>0.5531450675659183</x:v>
      </x:c>
      <x:c r="D8" s="5" t="n">
        <x:v>0.08751748002473547</x:v>
      </x:c>
      <x:c r="E8" s="5" t="n">
        <x:v>0.5700864716972773</x:v>
      </x:c>
      <x:c r="F8" s="5" t="n">
        <x:v>0.5397467552695869</x:v>
      </x:c>
      <x:c r="G8" s="5" t="n">
        <x:v>0.9634230227637022</x:v>
      </x:c>
      <x:c r="H8" s="5" t="n">
        <x:v>0.4576588529329272</x:v>
      </x:c>
      <x:c r="I8" s="5" t="n">
        <x:v>0.6320771474358391</x:v>
      </x:c>
    </x:row>
    <x:row r="9" ht="23" customHeight="1">
      <x:c r="A9" s="1" t="n">
        <x:v>8</x:v>
      </x:c>
      <x:c r="B9" s="5" t="n">
        <x:v>0.5578251416426726</x:v>
      </x:c>
      <x:c r="C9" s="5" t="n">
        <x:v>0.5020530731261045</x:v>
      </x:c>
      <x:c r="D9" s="5" t="n">
        <x:v>0.5768313600528713</x:v>
      </x:c>
      <x:c r="E9" s="5" t="n">
        <x:v>0.05434781961556445</x:v>
      </x:c>
      <x:c r="F9" s="5" t="n">
        <x:v>0.42036308865723493</x:v>
      </x:c>
      <x:c r="G9" s="5" t="n">
        <x:v>0.15147838042236006</x:v>
      </x:c>
      <x:c r="H9" s="5" t="n">
        <x:v>0.2518891396756241</x:v>
      </x:c>
      <x:c r="I9" s="5" t="n">
        <x:v>0.9183044810347649</x:v>
      </x:c>
    </x:row>
    <x:row r="10" ht="23" customHeight="1">
      <x:c r="A10" s="1" t="n">
        <x:v>9</x:v>
      </x:c>
      <x:c r="B10" s="5" t="n">
        <x:v>0.7078486823788631</x:v>
      </x:c>
      <x:c r="C10" s="5" t="n">
        <x:v>0.7933631174204432</x:v>
      </x:c>
      <x:c r="D10" s="5" t="n">
        <x:v>0.0019459555123531036</x:v>
      </x:c>
      <x:c r="E10" s="5" t="n">
        <x:v>0.6609227587716547</x:v>
      </x:c>
      <x:c r="F10" s="5" t="n">
        <x:v>0.28414314131701135</x:v>
      </x:c>
      <x:c r="G10" s="5" t="n">
        <x:v>0.19810666420607792</x:v>
      </x:c>
      <x:c r="H10" s="5" t="n">
        <x:v>0.23898547804249437</x:v>
      </x:c>
      <x:c r="I10" s="5" t="n">
        <x:v>0.7200566367270307</x:v>
      </x:c>
    </x:row>
    <x:row r="11" ht="23" customHeight="1">
      <x:c r="A11" s="1" t="n">
        <x:v>10</x:v>
      </x:c>
      <x:c r="B11" s="5" t="n">
        <x:v>0.527927475864258</x:v>
      </x:c>
      <x:c r="C11" s="5" t="n">
        <x:v>0.6685097051998198</x:v>
      </x:c>
      <x:c r="D11" s="5" t="n">
        <x:v>0.6939752197993314</x:v>
      </x:c>
      <x:c r="E11" s="5" t="n">
        <x:v>0.2001140810405273</x:v>
      </x:c>
      <x:c r="F11" s="5" t="n">
        <x:v>0.23154081892026424</x:v>
      </x:c>
      <x:c r="G11" s="5" t="n">
        <x:v>0.5602870609007684</x:v>
      </x:c>
      <x:c r="H11" s="5" t="n">
        <x:v>0.6081317613054837</x:v>
      </x:c>
      <x:c r="I11" s="5" t="n">
        <x:v>0.8193220509263915</x:v>
      </x:c>
    </x:row>
    <x:row r="12" ht="23" customHeight="1">
      <x:c r="A12" s="1" t="n">
        <x:v>11</x:v>
      </x:c>
      <x:c r="B12" s="5" t="n">
        <x:v>0.4836081393241326</x:v>
      </x:c>
      <x:c r="C12" s="5" t="n">
        <x:v>0.4604936355672459</x:v>
      </x:c>
      <x:c r="D12" s="5" t="n">
        <x:v>0.054001458370934174</x:v>
      </x:c>
      <x:c r="E12" s="5" t="n">
        <x:v>0.015484104226155981</x:v>
      </x:c>
      <x:c r="F12" s="5" t="n">
        <x:v>0.9347375448517117</x:v>
      </x:c>
      <x:c r="G12" s="5" t="n">
        <x:v>0.758950445750773</x:v>
      </x:c>
      <x:c r="H12" s="5" t="n">
        <x:v>0.765718143826611</x:v>
      </x:c>
      <x:c r="I12" s="5" t="n">
        <x:v>0.5653540288984394</x:v>
      </x:c>
    </x:row>
    <x:row r="13" ht="23" customHeight="1">
      <x:c r="A13" s="1" t="n">
        <x:v>12</x:v>
      </x:c>
      <x:c r="B13" s="5" t="n">
        <x:v>0.06638302018283704</x:v>
      </x:c>
      <x:c r="C13" s="5" t="n">
        <x:v>0.8604706195414291</x:v>
      </x:c>
      <x:c r="D13" s="5" t="n">
        <x:v>0.23412392698670648</x:v>
      </x:c>
      <x:c r="E13" s="5" t="n">
        <x:v>0.6076489010718927</x:v>
      </x:c>
      <x:c r="F13" s="5" t="n">
        <x:v>0.7947064809274272</x:v>
      </x:c>
      <x:c r="G13" s="5" t="n">
        <x:v>0.08118556433392266</x:v>
      </x:c>
      <x:c r="H13" s="5" t="n">
        <x:v>0.7598770898298535</x:v>
      </x:c>
      <x:c r="I13" s="5" t="n">
        <x:v>0.2614072666062467</x:v>
      </x:c>
    </x:row>
    <x:row r="14" ht="23" customHeight="1">
      <x:c r="A14" s="1" t="n">
        <x:v>13</x:v>
      </x:c>
      <x:c r="B14" s="5" t="n">
        <x:v>0.2811431844380936</x:v>
      </x:c>
      <x:c r="C14" s="5" t="n">
        <x:v>0.2133402754919591</x:v>
      </x:c>
      <x:c r="D14" s="5" t="n">
        <x:v>0.8504280565304214</x:v>
      </x:c>
      <x:c r="E14" s="5" t="n">
        <x:v>0.6183417309222213</x:v>
      </x:c>
      <x:c r="F14" s="5" t="n">
        <x:v>0.706057011481123</x:v>
      </x:c>
      <x:c r="G14" s="5" t="n">
        <x:v>0.6085596994849254</x:v>
      </x:c>
      <x:c r="H14" s="5" t="n">
        <x:v>0.3993665486464799</x:v>
      </x:c>
      <x:c r="I14" s="5" t="n">
        <x:v>0.7539864716187418</x:v>
      </x:c>
    </x:row>
    <x:row r="15" ht="23" customHeight="1">
      <x:c r="A15" s="1" t="n">
        <x:v>14</x:v>
      </x:c>
      <x:c r="B15" s="5" t="n">
        <x:v>0.7591729095016874</x:v>
      </x:c>
      <x:c r="C15" s="5" t="n">
        <x:v>0.8244145863499459</x:v>
      </x:c>
      <x:c r="D15" s="5" t="n">
        <x:v>0.6192301273911986</x:v>
      </x:c>
      <x:c r="E15" s="5" t="n">
        <x:v>0.8234282184831594</x:v>
      </x:c>
      <x:c r="F15" s="5" t="n">
        <x:v>0.764278533487643</x:v>
      </x:c>
      <x:c r="G15" s="5" t="n">
        <x:v>0.4985815175219692</x:v>
      </x:c>
      <x:c r="H15" s="5" t="n">
        <x:v>0.2657618826726308</x:v>
      </x:c>
      <x:c r="I15" s="5" t="n">
        <x:v>0.8431409357312634</x:v>
      </x:c>
    </x:row>
    <x:row r="16" ht="23" customHeight="1">
      <x:c r="A16" s="1" t="n">
        <x:v>15</x:v>
      </x:c>
      <x:c r="B16" s="5" t="n">
        <x:v>0.29568757632639986</x:v>
      </x:c>
      <x:c r="C16" s="5" t="n">
        <x:v>0.7147623927915318</x:v>
      </x:c>
      <x:c r="D16" s="5" t="n">
        <x:v>0.7762797274833084</x:v>
      </x:c>
      <x:c r="E16" s="5" t="n">
        <x:v>0.835276933251234</x:v>
      </x:c>
      <x:c r="F16" s="5" t="n">
        <x:v>0.344325987444039</x:v>
      </x:c>
      <x:c r="G16" s="5" t="n">
        <x:v>0.40028479733499034</x:v>
      </x:c>
      <x:c r="H16" s="5" t="n">
        <x:v>0.9576503190298058</x:v>
      </x:c>
      <x:c r="I16" s="5" t="n">
        <x:v>0.2202372907186393</x:v>
      </x:c>
    </x:row>
    <x:row r="17" ht="23" customHeight="1">
      <x:c r="A17" s="1" t="n">
        <x:v>16</x:v>
      </x:c>
      <x:c r="B17" s="5" t="n">
        <x:v>0.5474692890358132</x:v>
      </x:c>
      <x:c r="C17" s="5" t="n">
        <x:v>0.8560495096846101</x:v>
      </x:c>
      <x:c r="D17" s="5" t="n">
        <x:v>0.33119542330181206</x:v>
      </x:c>
      <x:c r="E17" s="5" t="n">
        <x:v>0.10405178562385609</x:v>
      </x:c>
      <x:c r="F17" s="5" t="n">
        <x:v>0.6046119880375216</x:v>
      </x:c>
      <x:c r="G17" s="5" t="n">
        <x:v>0.7571020946765338</x:v>
      </x:c>
      <x:c r="H17" s="5" t="n">
        <x:v>0.3690065928719324</x:v>
      </x:c>
      <x:c r="I17" s="5" t="n">
        <x:v>0.9085480772046552</x:v>
      </x:c>
    </x:row>
    <x:row r="18" ht="23" customHeight="1">
      <x:c r="A18" s="1" t="n">
        <x:v>17</x:v>
      </x:c>
      <x:c r="B18" s="5" t="n">
        <x:v>0.6256085621371027</x:v>
      </x:c>
      <x:c r="C18" s="5" t="n">
        <x:v>0.31734379359373666</x:v>
      </x:c>
      <x:c r="D18" s="5" t="n">
        <x:v>0.6069191190544693</x:v>
      </x:c>
      <x:c r="E18" s="5" t="n">
        <x:v>0.29986744924744846</x:v>
      </x:c>
      <x:c r="F18" s="5" t="n">
        <x:v>0.08046354263822575</x:v>
      </x:c>
      <x:c r="G18" s="5" t="n">
        <x:v>0.15262181183292922</x:v>
      </x:c>
      <x:c r="H18" s="5" t="n">
        <x:v>0.1429945531602207</x:v>
      </x:c>
      <x:c r="I18" s="5" t="n">
        <x:v>0.5526175070392543</x:v>
      </x:c>
    </x:row>
    <x:row r="19" ht="23" customHeight="1">
      <x:c r="A19" s="1" t="n">
        <x:v>18</x:v>
      </x:c>
      <x:c r="B19" s="5" t="n">
        <x:v>0.6763673335337398</x:v>
      </x:c>
      <x:c r="C19" s="5" t="n">
        <x:v>0.2000643309387462</x:v>
      </x:c>
      <x:c r="D19" s="5" t="n">
        <x:v>0.7296982002940929</x:v>
      </x:c>
      <x:c r="E19" s="5" t="n">
        <x:v>0.888837352574799</x:v>
      </x:c>
      <x:c r="F19" s="5" t="n">
        <x:v>0.6451985941881536</x:v>
      </x:c>
      <x:c r="G19" s="5" t="n">
        <x:v>0.5566735715386654</x:v>
      </x:c>
      <x:c r="H19" s="5" t="n">
        <x:v>0.7456094080788137</x:v>
      </x:c>
      <x:c r="I19" s="5" t="n">
        <x:v>0.25783135957154035</x:v>
      </x:c>
    </x:row>
    <x:row r="20" ht="23" customHeight="1">
      <x:c r="A20" s="1" t="n">
        <x:v>19</x:v>
      </x:c>
      <x:c r="B20" s="5" t="n">
        <x:v>0.6737436372335166</x:v>
      </x:c>
      <x:c r="C20" s="5" t="n">
        <x:v>0.5327283085903054</x:v>
      </x:c>
      <x:c r="D20" s="5" t="n">
        <x:v>0.20570267368098127</x:v>
      </x:c>
      <x:c r="E20" s="5" t="n">
        <x:v>0.5732692498747328</x:v>
      </x:c>
      <x:c r="F20" s="5" t="n">
        <x:v>0.34838730720436684</x:v>
      </x:c>
      <x:c r="G20" s="5" t="n">
        <x:v>0.28913341824236427</x:v>
      </x:c>
      <x:c r="H20" s="5" t="n">
        <x:v>0.41125851018370485</x:v>
      </x:c>
      <x:c r="I20" s="5" t="n">
        <x:v>0.9660389193148918</x:v>
      </x:c>
    </x:row>
    <x:row r="21" ht="23" customHeight="1">
      <x:c r="A21" s="1" t="n">
        <x:v>20</x:v>
      </x:c>
      <x:c r="B21" s="5" t="n">
        <x:v>0.5512250157762514</x:v>
      </x:c>
      <x:c r="C21" s="5" t="n">
        <x:v>0.279725465615722</x:v>
      </x:c>
      <x:c r="D21" s="5" t="n">
        <x:v>0.25791573694275927</x:v>
      </x:c>
      <x:c r="E21" s="5" t="n">
        <x:v>0.38810970202758377</x:v>
      </x:c>
      <x:c r="F21" s="5" t="n">
        <x:v>0.9285894371911665</x:v>
      </x:c>
      <x:c r="G21" s="5" t="n">
        <x:v>0.81141043670188</x:v>
      </x:c>
      <x:c r="H21" s="5" t="n">
        <x:v>0.9993710215981494</x:v>
      </x:c>
      <x:c r="I21" s="5" t="n">
        <x:v>0.9562550377670728</x:v>
      </x:c>
    </x:row>
    <x:row r="22" ht="23" customHeight="1">
      <x:c r="A22" s="1" t="n">
        <x:v>21</x:v>
      </x:c>
      <x:c r="B22" s="5" t="n">
        <x:v>0.1375814745074364</x:v>
      </x:c>
      <x:c r="C22" s="5" t="n">
        <x:v>0.8434386125984284</x:v>
      </x:c>
      <x:c r="D22" s="5" t="n">
        <x:v>0.4687844485866236</x:v>
      </x:c>
      <x:c r="E22" s="5" t="n">
        <x:v>0.19412872373009438</x:v>
      </x:c>
      <x:c r="F22" s="5" t="n">
        <x:v>0.3401866703102837</x:v>
      </x:c>
      <x:c r="G22" s="5" t="n">
        <x:v>0.7082388825696091</x:v>
      </x:c>
      <x:c r="H22" s="5" t="n">
        <x:v>0.29433076425147864</x:v>
      </x:c>
      <x:c r="I22" s="5" t="n">
        <x:v>0.9204903664865621</x:v>
      </x:c>
    </x:row>
    <x:row r="23" ht="23" customHeight="1">
      <x:c r="A23" s="1" t="n">
        <x:v>22</x:v>
      </x:c>
      <x:c r="B23" s="5" t="n">
        <x:v>0.2661032371894181</x:v>
      </x:c>
      <x:c r="C23" s="5" t="n">
        <x:v>0.11006682249885957</x:v>
      </x:c>
      <x:c r="D23" s="5" t="n">
        <x:v>0.9880078691332327</x:v>
      </x:c>
      <x:c r="E23" s="5" t="n">
        <x:v>0.5849928207056518</x:v>
      </x:c>
      <x:c r="F23" s="5" t="n">
        <x:v>0.23758196409620558</x:v>
      </x:c>
      <x:c r="G23" s="5" t="n">
        <x:v>0.008645072736775061</x:v>
      </x:c>
      <x:c r="H23" s="5" t="n">
        <x:v>0.9885498039434334</x:v>
      </x:c>
      <x:c r="I23" s="5" t="n">
        <x:v>0.1598452897689553</x:v>
      </x:c>
    </x:row>
    <x:row r="24" ht="23" customHeight="1">
      <x:c r="A24" s="1" t="n">
        <x:v>23</x:v>
      </x:c>
      <x:c r="B24" s="5" t="n">
        <x:v>0.15542884427355708</x:v>
      </x:c>
      <x:c r="C24" s="5" t="n">
        <x:v>0.21978965362032554</x:v>
      </x:c>
      <x:c r="D24" s="5" t="n">
        <x:v>0.5030756372661694</x:v>
      </x:c>
      <x:c r="E24" s="5" t="n">
        <x:v>0.1459531295951576</x:v>
      </x:c>
      <x:c r="F24" s="5" t="n">
        <x:v>0.3933629004776392</x:v>
      </x:c>
      <x:c r="G24" s="5" t="n">
        <x:v>0.720181720668452</x:v>
      </x:c>
      <x:c r="H24" s="5" t="n">
        <x:v>0.6566355140220125</x:v>
      </x:c>
      <x:c r="I24" s="5" t="n">
        <x:v>0.3273183169939179</x:v>
      </x:c>
    </x:row>
    <x:row r="25" ht="23" customHeight="1">
      <x:c r="A25" s="1" t="n">
        <x:v>24</x:v>
      </x:c>
      <x:c r="B25" s="5" t="n">
        <x:v>0.6667055362328883</x:v>
      </x:c>
      <x:c r="C25" s="5" t="n">
        <x:v>0.3525342890541585</x:v>
      </x:c>
      <x:c r="D25" s="5" t="n">
        <x:v>0.6368888220938053</x:v>
      </x:c>
      <x:c r="E25" s="5" t="n">
        <x:v>0.8361338506805024</x:v>
      </x:c>
      <x:c r="F25" s="5" t="n">
        <x:v>0.9582610679382012</x:v>
      </x:c>
      <x:c r="G25" s="5" t="n">
        <x:v>0.8311595315709575</x:v>
      </x:c>
      <x:c r="H25" s="5" t="n">
        <x:v>0.6212842119304427</x:v>
      </x:c>
      <x:c r="I25" s="5" t="n">
        <x:v>0.0958374654146511</x:v>
      </x:c>
    </x:row>
    <x:row r="26" ht="23" customHeight="1">
      <x:c r="A26" s="1" t="n">
        <x:v>25</x:v>
      </x:c>
      <x:c r="B26" s="5" t="n">
        <x:v>0.3485417653395536</x:v>
      </x:c>
      <x:c r="C26" s="5" t="n">
        <x:v>0.17103239470349407</x:v>
      </x:c>
      <x:c r="D26" s="5" t="n">
        <x:v>0.011312750398324245</x:v>
      </x:c>
      <x:c r="E26" s="5" t="n">
        <x:v>0.6069718993641482</x:v>
      </x:c>
      <x:c r="F26" s="5" t="n">
        <x:v>0.47780314602409724</x:v>
      </x:c>
      <x:c r="G26" s="5" t="n">
        <x:v>0.6888407916554384</x:v>
      </x:c>
      <x:c r="H26" s="5" t="n">
        <x:v>0.05683525279285262</x:v>
      </x:c>
      <x:c r="I26" s="5" t="n">
        <x:v>0.03168749601899101</x:v>
      </x:c>
    </x:row>
    <x:row r="27" ht="23" customHeight="1">
      <x:c r="A27" s="1" t="n">
        <x:v>26</x:v>
      </x:c>
      <x:c r="B27" s="5" t="n">
        <x:v>0.7788307426659394</x:v>
      </x:c>
      <x:c r="C27" s="5" t="n">
        <x:v>0.6221890451200511</x:v>
      </x:c>
      <x:c r="D27" s="5" t="n">
        <x:v>0.24739457576515667</x:v>
      </x:c>
      <x:c r="E27" s="5" t="n">
        <x:v>0.12894255430870272</x:v>
      </x:c>
      <x:c r="F27" s="5" t="n">
        <x:v>0.7753622381032838</x:v>
      </x:c>
      <x:c r="G27" s="5" t="n">
        <x:v>0.38940626807454903</x:v>
      </x:c>
      <x:c r="H27" s="5" t="n">
        <x:v>0.05553088036471421</x:v>
      </x:c>
      <x:c r="I27" s="5" t="n">
        <x:v>0.5371685941802151</x:v>
      </x:c>
    </x:row>
    <x:row r="28" ht="23" customHeight="1">
      <x:c r="A28" s="1" t="n">
        <x:v>27</x:v>
      </x:c>
      <x:c r="B28" s="5" t="n">
        <x:v>0.9939332427285077</x:v>
      </x:c>
      <x:c r="C28" s="5" t="n">
        <x:v>0.8986741171393013</x:v>
      </x:c>
      <x:c r="D28" s="5" t="n">
        <x:v>0.27552978455314625</x:v>
      </x:c>
      <x:c r="E28" s="5" t="n">
        <x:v>0.9178569512308881</x:v>
      </x:c>
      <x:c r="F28" s="5" t="n">
        <x:v>0.9240583877603766</x:v>
      </x:c>
      <x:c r="G28" s="5" t="n">
        <x:v>0.010867357717361581</x:v>
      </x:c>
      <x:c r="H28" s="5" t="n">
        <x:v>0.2954335635736113</x:v>
      </x:c>
      <x:c r="I28" s="5" t="n">
        <x:v>0.7233190830302844</x:v>
      </x:c>
    </x:row>
    <x:row r="29" ht="23" customHeight="1">
      <x:c r="A29" s="1" t="n">
        <x:v>28</x:v>
      </x:c>
      <x:c r="B29" s="5" t="n">
        <x:v>0.18225052998938363</x:v>
      </x:c>
      <x:c r="C29" s="5" t="n">
        <x:v>0.8893753252719129</x:v>
      </x:c>
      <x:c r="D29" s="5" t="n">
        <x:v>0.3423711547269207</x:v>
      </x:c>
      <x:c r="E29" s="5" t="n">
        <x:v>0.22625757850753658</x:v>
      </x:c>
      <x:c r="F29" s="5" t="n">
        <x:v>0.3217510717955231</x:v>
      </x:c>
      <x:c r="G29" s="5" t="n">
        <x:v>0.9933806111808025</x:v>
      </x:c>
      <x:c r="H29" s="5" t="n">
        <x:v>0.5304707257622929</x:v>
      </x:c>
      <x:c r="I29" s="5" t="n">
        <x:v>0.5478283398638174</x:v>
      </x:c>
    </x:row>
    <x:row r="30" ht="23" customHeight="1">
      <x:c r="A30" s="1" t="n">
        <x:v>29</x:v>
      </x:c>
      <x:c r="B30" s="5" t="n">
        <x:v>0.14979252451621472</x:v>
      </x:c>
      <x:c r="C30" s="5" t="n">
        <x:v>0.9537576669742329</x:v>
      </x:c>
      <x:c r="D30" s="5" t="n">
        <x:v>0.5652094764691129</x:v>
      </x:c>
      <x:c r="E30" s="5" t="n">
        <x:v>0.35842115634857163</x:v>
      </x:c>
      <x:c r="F30" s="5" t="n">
        <x:v>0.11567725010256114</x:v>
      </x:c>
      <x:c r="G30" s="5" t="n">
        <x:v>0.6042262260188914</x:v>
      </x:c>
      <x:c r="H30" s="5" t="n">
        <x:v>0.9898204985695525</x:v>
      </x:c>
      <x:c r="I30" s="5" t="n">
        <x:v>0.5840523277955542</x:v>
      </x:c>
    </x:row>
    <x:row r="31" ht="23" customHeight="1">
      <x:c r="A31" s="1" t="n">
        <x:v>30</x:v>
      </x:c>
      <x:c r="B31" s="5" t="n">
        <x:v>0.09112257134472956</x:v>
      </x:c>
      <x:c r="C31" s="5" t="n">
        <x:v>0.5838423061651575</x:v>
      </x:c>
      <x:c r="D31" s="5" t="n">
        <x:v>0.8142841885541918</x:v>
      </x:c>
      <x:c r="E31" s="5" t="n">
        <x:v>0.0031411915966503834</x:v>
      </x:c>
      <x:c r="F31" s="5" t="n">
        <x:v>0.645618858050421</x:v>
      </x:c>
      <x:c r="G31" s="5" t="n">
        <x:v>0.2276292488441083</x:v>
      </x:c>
      <x:c r="H31" s="5" t="n">
        <x:v>0.6864334916221915</x:v>
      </x:c>
      <x:c r="I31" s="5" t="n">
        <x:v>0.6911730274716602</x:v>
      </x:c>
    </x:row>
    <x:row r="32" ht="23" customHeight="1">
      <x:c r="A32" s="1" t="n">
        <x:v>31</x:v>
      </x:c>
      <x:c r="B32" s="5" t="n">
        <x:v>0.2320565602169926</x:v>
      </x:c>
      <x:c r="C32" s="5" t="n">
        <x:v>0.9320175251403772</x:v>
      </x:c>
      <x:c r="D32" s="5" t="n">
        <x:v>0.42806967612019253</x:v>
      </x:c>
      <x:c r="E32" s="5" t="n">
        <x:v>0.17580295222123565</x:v>
      </x:c>
      <x:c r="F32" s="5" t="n">
        <x:v>0.6223095179015196</x:v>
      </x:c>
      <x:c r="G32" s="5" t="n">
        <x:v>0.3438382983716841</x:v>
      </x:c>
      <x:c r="H32" s="5" t="n">
        <x:v>0.1619401953985481</x:v>
      </x:c>
      <x:c r="I32" s="5" t="n">
        <x:v>0.9176653600749797</x:v>
      </x:c>
    </x:row>
    <x:row r="33" ht="23" customHeight="1">
      <x:c r="A33" s="1" t="n">
        <x:v>32</x:v>
      </x:c>
      <x:c r="B33" s="5" t="n">
        <x:v>0.7059052069655604</x:v>
      </x:c>
      <x:c r="C33" s="5" t="n">
        <x:v>0.6630460458447012</x:v>
      </x:c>
      <x:c r="D33" s="5" t="n">
        <x:v>0.3738750538568191</x:v>
      </x:c>
      <x:c r="E33" s="5" t="n">
        <x:v>0.5061633187281399</x:v>
      </x:c>
      <x:c r="F33" s="5" t="n">
        <x:v>0.8493447665236085</x:v>
      </x:c>
      <x:c r="G33" s="5" t="n">
        <x:v>0.05135568130248991</x:v>
      </x:c>
      <x:c r="H33" s="5" t="n">
        <x:v>0.9634717612913879</x:v>
      </x:c>
      <x:c r="I33" s="5" t="n">
        <x:v>0.7941005196999603</x:v>
      </x:c>
    </x:row>
    <x:row r="34" ht="23" customHeight="1">
      <x:c r="A34" s="1" t="n">
        <x:v>33</x:v>
      </x:c>
      <x:c r="B34" s="5" t="n">
        <x:v>0.7619494222620727</x:v>
      </x:c>
      <x:c r="C34" s="5" t="n">
        <x:v>0.9544876053217041</x:v>
      </x:c>
      <x:c r="D34" s="5" t="n">
        <x:v>0.3340345304322946</x:v>
      </x:c>
      <x:c r="E34" s="5" t="n">
        <x:v>0.6981670451885816</x:v>
      </x:c>
      <x:c r="F34" s="5" t="n">
        <x:v>0.9769535211492973</x:v>
      </x:c>
      <x:c r="G34" s="5" t="n">
        <x:v>0.9958626461503228</x:v>
      </x:c>
      <x:c r="H34" s="5" t="n">
        <x:v>0.06925414282046949</x:v>
      </x:c>
      <x:c r="I34" s="5" t="n">
        <x:v>0.4038116514501552</x:v>
      </x:c>
    </x:row>
    <x:row r="35" ht="23" customHeight="1">
      <x:c r="A35" s="1" t="n">
        <x:v>34</x:v>
      </x:c>
      <x:c r="B35" s="5" t="n">
        <x:v>0.26139261381599965</x:v>
      </x:c>
      <x:c r="C35" s="5" t="n">
        <x:v>0.9041341403721805</x:v>
      </x:c>
      <x:c r="D35" s="5" t="n">
        <x:v>0.3768108946405593</x:v>
      </x:c>
      <x:c r="E35" s="5" t="n">
        <x:v>0.8787238233612918</x:v>
      </x:c>
      <x:c r="F35" s="5" t="n">
        <x:v>0.42201336009865453</x:v>
      </x:c>
      <x:c r="G35" s="5" t="n">
        <x:v>0.006531708148385107</x:v>
      </x:c>
      <x:c r="H35" s="5" t="n">
        <x:v>0.9125827828928051</x:v>
      </x:c>
      <x:c r="I35" s="5" t="n">
        <x:v>0.4929585373146671</x:v>
      </x:c>
    </x:row>
    <x:row r="36" ht="23" customHeight="1">
      <x:c r="A36" s="1" t="n">
        <x:v>35</x:v>
      </x:c>
      <x:c r="B36" s="5" t="n">
        <x:v>0.26600167962804666</x:v>
      </x:c>
      <x:c r="C36" s="5" t="n">
        <x:v>0.36403772731583917</x:v>
      </x:c>
      <x:c r="D36" s="5" t="n">
        <x:v>0.6429596602342031</x:v>
      </x:c>
      <x:c r="E36" s="5" t="n">
        <x:v>0.34916652784995517</x:v>
      </x:c>
      <x:c r="F36" s="5" t="n">
        <x:v>0.6531877201595189</x:v>
      </x:c>
      <x:c r="G36" s="5" t="n">
        <x:v>0.2426356898460975</x:v>
      </x:c>
      <x:c r="H36" s="5" t="n">
        <x:v>0.8086662432585562</x:v>
      </x:c>
      <x:c r="I36" s="5" t="n">
        <x:v>0.22041512285479492</x:v>
      </x:c>
    </x:row>
    <x:row r="37" ht="23" customHeight="1">
      <x:c r="A37" s="1" t="n">
        <x:v>36</x:v>
      </x:c>
      <x:c r="B37" s="5" t="n">
        <x:v>0.02271361049219267</x:v>
      </x:c>
      <x:c r="C37" s="5" t="n">
        <x:v>0.5753219400385657</x:v>
      </x:c>
      <x:c r="D37" s="5" t="n">
        <x:v>0.18031390868648156</x:v>
      </x:c>
      <x:c r="E37" s="5" t="n">
        <x:v>0.13244843804981932</x:v>
      </x:c>
      <x:c r="F37" s="5" t="n">
        <x:v>0.757816583663736</x:v>
      </x:c>
      <x:c r="G37" s="5" t="n">
        <x:v>0.7337473418480723</x:v>
      </x:c>
      <x:c r="H37" s="5" t="n">
        <x:v>0.4430339694594446</x:v>
      </x:c>
      <x:c r="I37" s="5" t="n">
        <x:v>0.8705958611067101</x:v>
      </x:c>
    </x:row>
    <x:row r="38" ht="23" customHeight="1">
      <x:c r="A38" s="1" t="n">
        <x:v>37</x:v>
      </x:c>
      <x:c r="B38" s="5" t="n">
        <x:v>0.879249318186306</x:v>
      </x:c>
      <x:c r="C38" s="5" t="n">
        <x:v>0.8450227944957664</x:v>
      </x:c>
      <x:c r="D38" s="5" t="n">
        <x:v>0.2644731242769299</x:v>
      </x:c>
      <x:c r="E38" s="5" t="n">
        <x:v>0.049783550971704504</x:v>
      </x:c>
      <x:c r="F38" s="5" t="n">
        <x:v>0.5896262048455453</x:v>
      </x:c>
      <x:c r="G38" s="5" t="n">
        <x:v>0.8496534875160663</x:v>
      </x:c>
      <x:c r="H38" s="5" t="n">
        <x:v>0.0594110230755186</x:v>
      </x:c>
      <x:c r="I38" s="5" t="n">
        <x:v>0.17513912960032973</x:v>
      </x:c>
    </x:row>
    <x:row r="39" ht="23" customHeight="1">
      <x:c r="A39" s="1" t="n">
        <x:v>38</x:v>
      </x:c>
      <x:c r="B39" s="5" t="n">
        <x:v>0.7730046401155032</x:v>
      </x:c>
      <x:c r="C39" s="5" t="n">
        <x:v>0.6014829055954075</x:v>
      </x:c>
      <x:c r="D39" s="5" t="n">
        <x:v>0.7191656366158173</x:v>
      </x:c>
      <x:c r="E39" s="5" t="n">
        <x:v>0.2887577260785341</x:v>
      </x:c>
      <x:c r="F39" s="5" t="n">
        <x:v>0.9208454991805091</x:v>
      </x:c>
      <x:c r="G39" s="5" t="n">
        <x:v>0.41724055695519235</x:v>
      </x:c>
      <x:c r="H39" s="5" t="n">
        <x:v>0.6528296647007552</x:v>
      </x:c>
      <x:c r="I39" s="5" t="n">
        <x:v>0.2540533500950165</x:v>
      </x:c>
    </x:row>
    <x:row r="40" ht="23" customHeight="1">
      <x:c r="A40" s="1" t="n">
        <x:v>39</x:v>
      </x:c>
      <x:c r="B40" s="5" t="n">
        <x:v>0.41038341696118497</x:v>
      </x:c>
      <x:c r="C40" s="5" t="n">
        <x:v>0.7149271063736083</x:v>
      </x:c>
      <x:c r="D40" s="5" t="n">
        <x:v>0.0034177049783661317</x:v>
      </x:c>
      <x:c r="E40" s="5" t="n">
        <x:v>0.07689786539865173</x:v>
      </x:c>
      <x:c r="F40" s="5" t="n">
        <x:v>0.7477608338555546</x:v>
      </x:c>
      <x:c r="G40" s="5" t="n">
        <x:v>0.1468971015073517</x:v>
      </x:c>
      <x:c r="H40" s="5" t="n">
        <x:v>0.32815225765258405</x:v>
      </x:c>
      <x:c r="I40" s="5" t="n">
        <x:v>0.15311903455403209</x:v>
      </x:c>
    </x:row>
    <x:row r="41" ht="23" customHeight="1">
      <x:c r="A41" s="1" t="n">
        <x:v>40</x:v>
      </x:c>
      <x:c r="B41" s="5" t="n">
        <x:v>0.7067523338124305</x:v>
      </x:c>
      <x:c r="C41" s="5" t="n">
        <x:v>0.4916143244676161</x:v>
      </x:c>
      <x:c r="D41" s="5" t="n">
        <x:v>0.04309938571152605</x:v>
      </x:c>
      <x:c r="E41" s="5" t="n">
        <x:v>0.5278731289745126</x:v>
      </x:c>
      <x:c r="F41" s="5" t="n">
        <x:v>0.33426270054069396</x:v>
      </x:c>
      <x:c r="G41" s="5" t="n">
        <x:v>0.048636248676256266</x:v>
      </x:c>
      <x:c r="H41" s="5" t="n">
        <x:v>0.9478917753988867</x:v>
      </x:c>
      <x:c r="I41" s="5" t="n">
        <x:v>0.3057301771770996</x:v>
      </x:c>
    </x:row>
    <x:row r="42" ht="23" customHeight="1">
      <x:c r="A42" s="1" t="n">
        <x:v>41</x:v>
      </x:c>
      <x:c r="B42" s="5" t="n">
        <x:v>0.6460495237523776</x:v>
      </x:c>
      <x:c r="C42" s="5" t="n">
        <x:v>0.6973806628340777</x:v>
      </x:c>
      <x:c r="D42" s="5" t="n">
        <x:v>0.13099879207942167</x:v>
      </x:c>
      <x:c r="E42" s="5" t="n">
        <x:v>0.10063829485364217</x:v>
      </x:c>
      <x:c r="F42" s="5" t="n">
        <x:v>0.13430982988292084</x:v>
      </x:c>
      <x:c r="G42" s="5" t="n">
        <x:v>0.8788644813901527</x:v>
      </x:c>
      <x:c r="H42" s="5" t="n">
        <x:v>0.5626972321502175</x:v>
      </x:c>
      <x:c r="I42" s="5" t="n">
        <x:v>0.5400032971541734</x:v>
      </x:c>
    </x:row>
    <x:row r="43" ht="23" customHeight="1">
      <x:c r="A43" s="1" t="n">
        <x:v>42</x:v>
      </x:c>
      <x:c r="B43" s="5" t="n">
        <x:v>0.7889185433095216</x:v>
      </x:c>
      <x:c r="C43" s="5" t="n">
        <x:v>0.015093576264969877</x:v>
      </x:c>
      <x:c r="D43" s="5" t="n">
        <x:v>0.4564933155030759</x:v>
      </x:c>
      <x:c r="E43" s="5" t="n">
        <x:v>0.21520437215564692</x:v>
      </x:c>
      <x:c r="F43" s="5" t="n">
        <x:v>0.16826168968961075</x:v>
      </x:c>
      <x:c r="G43" s="5" t="n">
        <x:v>0.3642344263448951</x:v>
      </x:c>
      <x:c r="H43" s="5" t="n">
        <x:v>0.7287351262679709</x:v>
      </x:c>
      <x:c r="I43" s="5" t="n">
        <x:v>0.16170677430860259</x:v>
      </x:c>
    </x:row>
    <x:row r="44" ht="23" customHeight="1">
      <x:c r="A44" s="1" t="n">
        <x:v>43</x:v>
      </x:c>
      <x:c r="B44" s="5" t="n">
        <x:v>0.03172782085962389</x:v>
      </x:c>
      <x:c r="C44" s="5" t="n">
        <x:v>0.06834842517974526</x:v>
      </x:c>
      <x:c r="D44" s="5" t="n">
        <x:v>0.24212370782012393</x:v>
      </x:c>
      <x:c r="E44" s="5" t="n">
        <x:v>0.8420988591630513</x:v>
      </x:c>
      <x:c r="F44" s="5" t="n">
        <x:v>0.946664239826011</x:v>
      </x:c>
      <x:c r="G44" s="5" t="n">
        <x:v>0.07300107825940583</x:v>
      </x:c>
      <x:c r="H44" s="5" t="n">
        <x:v>0.4921128182100992</x:v>
      </x:c>
      <x:c r="I44" s="5" t="n">
        <x:v>0.6666851035581582</x:v>
      </x:c>
    </x:row>
    <x:row r="45" ht="23" customHeight="1">
      <x:c r="A45" s="1" t="n">
        <x:v>44</x:v>
      </x:c>
      <x:c r="B45" s="5" t="n">
        <x:v>0.40318485627446377</x:v>
      </x:c>
      <x:c r="C45" s="5" t="n">
        <x:v>0.3855941912402622</x:v>
      </x:c>
      <x:c r="D45" s="5" t="n">
        <x:v>0.40625674191947625</x:v>
      </x:c>
      <x:c r="E45" s="5" t="n">
        <x:v>0.09450869690004293</x:v>
      </x:c>
      <x:c r="F45" s="5" t="n">
        <x:v>0.7940410151150646</x:v>
      </x:c>
      <x:c r="G45" s="5" t="n">
        <x:v>0.5149319547655143</x:v>
      </x:c>
      <x:c r="H45" s="5" t="n">
        <x:v>0.977520887177197</x:v>
      </x:c>
      <x:c r="I45" s="5" t="n">
        <x:v>0.7434706657026418</x:v>
      </x:c>
    </x:row>
    <x:row r="46" ht="23" customHeight="1">
      <x:c r="A46" s="1" t="n">
        <x:v>45</x:v>
      </x:c>
      <x:c r="B46" s="5" t="n">
        <x:v>0.008723336853514785</x:v>
      </x:c>
      <x:c r="C46" s="5" t="n">
        <x:v>0.30707228380621554</x:v>
      </x:c>
      <x:c r="D46" s="5" t="n">
        <x:v>0.8309159010090348</x:v>
      </x:c>
      <x:c r="E46" s="5" t="n">
        <x:v>0.8918001991764183</x:v>
      </x:c>
      <x:c r="F46" s="5" t="n">
        <x:v>0.821911229083957</x:v>
      </x:c>
      <x:c r="G46" s="5" t="n">
        <x:v>0.4638122310037456</x:v>
      </x:c>
      <x:c r="H46" s="5" t="n">
        <x:v>0.4538242018848335</x:v>
      </x:c>
      <x:c r="I46" s="5" t="n">
        <x:v>0.1493868397038176</x:v>
      </x:c>
    </x:row>
    <x:row r="47" ht="23" customHeight="1">
      <x:c r="A47" s="1" t="n">
        <x:v>46</x:v>
      </x:c>
      <x:c r="B47" s="5" t="n">
        <x:v>0.7346312023661203</x:v>
      </x:c>
      <x:c r="C47" s="5" t="n">
        <x:v>0.6844807150027695</x:v>
      </x:c>
      <x:c r="D47" s="5" t="n">
        <x:v>0.47287627474366845</x:v>
      </x:c>
      <x:c r="E47" s="5" t="n">
        <x:v>0.6508160220509691</x:v>
      </x:c>
      <x:c r="F47" s="5" t="n">
        <x:v>0.27276984686724903</x:v>
      </x:c>
      <x:c r="G47" s="5" t="n">
        <x:v>0.6100150929460042</x:v>
      </x:c>
      <x:c r="H47" s="5" t="n">
        <x:v>0.3860661927479354</x:v>
      </x:c>
      <x:c r="I47" s="5" t="n">
        <x:v>0.5714929218795222</x:v>
      </x:c>
    </x:row>
    <x:row r="48" ht="23" customHeight="1">
      <x:c r="A48" s="1" t="n">
        <x:v>47</x:v>
      </x:c>
      <x:c r="B48" s="5" t="n">
        <x:v>0.22899406145343892</x:v>
      </x:c>
      <x:c r="C48" s="5" t="n">
        <x:v>0.2693131184400106</x:v>
      </x:c>
      <x:c r="D48" s="5" t="n">
        <x:v>0.6042340591739499</x:v>
      </x:c>
      <x:c r="E48" s="5" t="n">
        <x:v>0.20834639906602226</x:v>
      </x:c>
      <x:c r="F48" s="5" t="n">
        <x:v>0.1154738001604606</x:v>
      </x:c>
      <x:c r="G48" s="5" t="n">
        <x:v>0.9826387002820257</x:v>
      </x:c>
      <x:c r="H48" s="5" t="n">
        <x:v>0.11944483624869073</x:v>
      </x:c>
      <x:c r="I48" s="5" t="n">
        <x:v>0.9843751476324485</x:v>
      </x:c>
    </x:row>
    <x:row r="49" ht="23" customHeight="1">
      <x:c r="A49" s="1" t="n">
        <x:v>48</x:v>
      </x:c>
      <x:c r="B49" s="5" t="n">
        <x:v>0.5145225825813144</x:v>
      </x:c>
      <x:c r="C49" s="5" t="n">
        <x:v>0.29605200978584467</x:v>
      </x:c>
      <x:c r="D49" s="5" t="n">
        <x:v>0.9671680463153617</x:v>
      </x:c>
      <x:c r="E49" s="5" t="n">
        <x:v>0.11036568230891719</x:v>
      </x:c>
      <x:c r="F49" s="5" t="n">
        <x:v>0.643688333258017</x:v>
      </x:c>
      <x:c r="G49" s="5" t="n">
        <x:v>0.3941849614751325</x:v>
      </x:c>
      <x:c r="H49" s="5" t="n">
        <x:v>0.48052868607255983</x:v>
      </x:c>
      <x:c r="I49" s="5" t="n">
        <x:v>0.41150744182871135</x:v>
      </x:c>
    </x:row>
    <x:row r="50" ht="23" customHeight="1">
      <x:c r="A50" s="1" t="n">
        <x:v>49</x:v>
      </x:c>
      <x:c r="B50" s="5" t="n">
        <x:v>0.28997302484372234</x:v>
      </x:c>
      <x:c r="C50" s="5" t="n">
        <x:v>0.6417100620330632</x:v>
      </x:c>
      <x:c r="D50" s="5" t="n">
        <x:v>0.6501688104730593</x:v>
      </x:c>
      <x:c r="E50" s="5" t="n">
        <x:v>0.30798301165657405</x:v>
      </x:c>
      <x:c r="F50" s="5" t="n">
        <x:v>0.858025301459599</x:v>
      </x:c>
      <x:c r="G50" s="5" t="n">
        <x:v>0.5946525745762672</x:v>
      </x:c>
      <x:c r="H50" s="5" t="n">
        <x:v>0.009749624479299945</x:v>
      </x:c>
      <x:c r="I50" s="5" t="n">
        <x:v>0.05945721310819074</x:v>
      </x:c>
    </x:row>
    <x:row r="51" ht="23" customHeight="1">
      <x:c r="A51" s="1" t="n">
        <x:v>50</x:v>
      </x:c>
      <x:c r="B51" s="5" t="n">
        <x:v>0.6895878201101527</x:v>
      </x:c>
      <x:c r="C51" s="5" t="n">
        <x:v>0.9099034240417413</x:v>
      </x:c>
      <x:c r="D51" s="5" t="n">
        <x:v>0.27660740140538154</x:v>
      </x:c>
      <x:c r="E51" s="5" t="n">
        <x:v>0.32830101861217154</x:v>
      </x:c>
      <x:c r="F51" s="5" t="n">
        <x:v>0.06843866757674588</x:v>
      </x:c>
      <x:c r="G51" s="5" t="n">
        <x:v>0.6525289241456922</x:v>
      </x:c>
      <x:c r="H51" s="5" t="n">
        <x:v>0.2700211455877972</x:v>
      </x:c>
      <x:c r="I51" s="5" t="n">
        <x:v>0.2904616630925769</x:v>
      </x:c>
    </x:row>
    <x:row r="52" ht="23" customHeight="1">
      <x:c r="A52" s="1" t="n">
        <x:v>51</x:v>
      </x:c>
      <x:c r="B52" s="5" t="n">
        <x:v>0.7068740666152856</x:v>
      </x:c>
      <x:c r="C52" s="5" t="n">
        <x:v>0.7385318484190029</x:v>
      </x:c>
      <x:c r="D52" s="5" t="n">
        <x:v>0.3255285115718368</x:v>
      </x:c>
      <x:c r="E52" s="5" t="n">
        <x:v>0.5468367427835501</x:v>
      </x:c>
      <x:c r="F52" s="5" t="n">
        <x:v>0.17827474881780347</x:v>
      </x:c>
      <x:c r="G52" s="5" t="n">
        <x:v>0.26000070566274147</x:v>
      </x:c>
      <x:c r="H52" s="5" t="n">
        <x:v>0.07352296257682367</x:v>
      </x:c>
      <x:c r="I52" s="5" t="n">
        <x:v>0.6411740752517785</x:v>
      </x:c>
    </x:row>
    <x:row r="53" ht="23" customHeight="1">
      <x:c r="A53" s="1" t="n">
        <x:v>52</x:v>
      </x:c>
      <x:c r="B53" s="5" t="n">
        <x:v>0.6199508282180969</x:v>
      </x:c>
      <x:c r="C53" s="5" t="n">
        <x:v>0.6840398814926217</x:v>
      </x:c>
      <x:c r="D53" s="5" t="n">
        <x:v>0.48248651488911587</x:v>
      </x:c>
      <x:c r="E53" s="5" t="n">
        <x:v>0.7217383753040344</x:v>
      </x:c>
      <x:c r="F53" s="5" t="n">
        <x:v>0.9593744466692307</x:v>
      </x:c>
      <x:c r="G53" s="5" t="n">
        <x:v>0.31472681968462</x:v>
      </x:c>
      <x:c r="H53" s="5" t="n">
        <x:v>0.8550363472067564</x:v>
      </x:c>
      <x:c r="I53" s="5" t="n">
        <x:v>0.023328280095683884</x:v>
      </x:c>
    </x:row>
    <x:row r="54" ht="23" customHeight="1">
      <x:c r="A54" s="1" t="n">
        <x:v>53</x:v>
      </x:c>
      <x:c r="B54" s="5" t="n">
        <x:v>0.1311401752389567</x:v>
      </x:c>
      <x:c r="C54" s="5" t="n">
        <x:v>0.02472257998090155</x:v>
      </x:c>
      <x:c r="D54" s="5" t="n">
        <x:v>0.5406423567203475</x:v>
      </x:c>
      <x:c r="E54" s="5" t="n">
        <x:v>0.19660473160456904</x:v>
      </x:c>
      <x:c r="F54" s="5" t="n">
        <x:v>0.6793778645791293</x:v>
      </x:c>
      <x:c r="G54" s="5" t="n">
        <x:v>0.534036113376001</x:v>
      </x:c>
      <x:c r="H54" s="5" t="n">
        <x:v>0.06808420927357939</x:v>
      </x:c>
      <x:c r="I54" s="5" t="n">
        <x:v>0.26709113525942507</x:v>
      </x:c>
    </x:row>
    <x:row r="55" ht="23" customHeight="1">
      <x:c r="A55" s="1" t="n">
        <x:v>54</x:v>
      </x:c>
      <x:c r="B55" s="5" t="n">
        <x:v>0.8748908264278241</x:v>
      </x:c>
      <x:c r="C55" s="5" t="n">
        <x:v>0.7474138593509118</x:v>
      </x:c>
      <x:c r="D55" s="5" t="n">
        <x:v>0.5840189820937405</x:v>
      </x:c>
      <x:c r="E55" s="5" t="n">
        <x:v>0.3609439989571469</x:v>
      </x:c>
      <x:c r="F55" s="5" t="n">
        <x:v>0.0624997858267593</x:v>
      </x:c>
      <x:c r="G55" s="5" t="n">
        <x:v>0.6249153817401261</x:v>
      </x:c>
      <x:c r="H55" s="5" t="n">
        <x:v>0.31832334736465084</x:v>
      </x:c>
      <x:c r="I55" s="5" t="n">
        <x:v>0.9886434818510955</x:v>
      </x:c>
    </x:row>
    <x:row r="56" ht="23" customHeight="1">
      <x:c r="A56" s="1" t="n">
        <x:v>55</x:v>
      </x:c>
      <x:c r="B56" s="5" t="n">
        <x:v>0.29665862585671987</x:v>
      </x:c>
      <x:c r="C56" s="5" t="n">
        <x:v>0.498299087026815</x:v>
      </x:c>
      <x:c r="D56" s="5" t="n">
        <x:v>0.8926358722598808</x:v>
      </x:c>
      <x:c r="E56" s="5" t="n">
        <x:v>0.23185313144820563</x:v>
      </x:c>
      <x:c r="F56" s="5" t="n">
        <x:v>0.08109222829494445</x:v>
      </x:c>
      <x:c r="G56" s="5" t="n">
        <x:v>0.6232772194677658</x:v>
      </x:c>
      <x:c r="H56" s="5" t="n">
        <x:v>0.66071146496999</x:v>
      </x:c>
      <x:c r="I56" s="5" t="n">
        <x:v>0.42579446241412455</x:v>
      </x:c>
    </x:row>
    <x:row r="57" ht="23" customHeight="1">
      <x:c r="A57" s="1" t="n">
        <x:v>56</x:v>
      </x:c>
      <x:c r="B57" s="5" t="n">
        <x:v>0.6791696593861991</x:v>
      </x:c>
      <x:c r="C57" s="5" t="n">
        <x:v>0.24392281209967182</x:v>
      </x:c>
      <x:c r="D57" s="5" t="n">
        <x:v>0.32336206584628624</x:v>
      </x:c>
      <x:c r="E57" s="5" t="n">
        <x:v>0.19389044269412303</x:v>
      </x:c>
      <x:c r="F57" s="5" t="n">
        <x:v>0.39597001897985273</x:v>
      </x:c>
      <x:c r="G57" s="5" t="n">
        <x:v>0.7577116684673167</x:v>
      </x:c>
      <x:c r="H57" s="5" t="n">
        <x:v>0.4985446526700765</x:v>
      </x:c>
      <x:c r="I57" s="5" t="n">
        <x:v>0.6239081039147798</x:v>
      </x:c>
    </x:row>
    <x:row r="58" ht="23" customHeight="1">
      <x:c r="A58" s="1" t="n">
        <x:v>57</x:v>
      </x:c>
      <x:c r="B58" s="5" t="n">
        <x:v>0.7419846876293936</x:v>
      </x:c>
      <x:c r="C58" s="5" t="n">
        <x:v>0.6941563661529867</x:v>
      </x:c>
      <x:c r="D58" s="5" t="n">
        <x:v>0.8998598871664734</x:v>
      </x:c>
      <x:c r="E58" s="5" t="n">
        <x:v>0.18197791474930725</x:v>
      </x:c>
      <x:c r="F58" s="5" t="n">
        <x:v>0.2772039490238911</x:v>
      </x:c>
      <x:c r="G58" s="5" t="n">
        <x:v>0.7644954628517342</x:v>
      </x:c>
      <x:c r="H58" s="5" t="n">
        <x:v>0.4620240770031644</x:v>
      </x:c>
      <x:c r="I58" s="5" t="n">
        <x:v>0.8045225749954819</x:v>
      </x:c>
    </x:row>
    <x:row r="59" ht="23" customHeight="1">
      <x:c r="A59" s="1" t="n">
        <x:v>58</x:v>
      </x:c>
      <x:c r="B59" s="5" t="n">
        <x:v>0.5570510395720191</x:v>
      </x:c>
      <x:c r="C59" s="5" t="n">
        <x:v>0.36146944033989836</x:v>
      </x:c>
      <x:c r="D59" s="5" t="n">
        <x:v>0.7590524122896911</x:v>
      </x:c>
      <x:c r="E59" s="5" t="n">
        <x:v>0.5548844900534046</x:v>
      </x:c>
      <x:c r="F59" s="5" t="n">
        <x:v>0.493159541062287</x:v>
      </x:c>
      <x:c r="G59" s="5" t="n">
        <x:v>0.5893007258739081</x:v>
      </x:c>
      <x:c r="H59" s="5" t="n">
        <x:v>0.9132794048244636</x:v>
      </x:c>
      <x:c r="I59" s="5" t="n">
        <x:v>0.8957495036293593</x:v>
      </x:c>
    </x:row>
    <x:row r="60" ht="23" customHeight="1">
      <x:c r="A60" s="1" t="n">
        <x:v>59</x:v>
      </x:c>
      <x:c r="B60" s="5" t="n">
        <x:v>0.8632076919770311</x:v>
      </x:c>
      <x:c r="C60" s="5" t="n">
        <x:v>0.2674270188991712</x:v>
      </x:c>
      <x:c r="D60" s="5" t="n">
        <x:v>0.12061388003403928</x:v>
      </x:c>
      <x:c r="E60" s="5" t="n">
        <x:v>0.9578298066412357</x:v>
      </x:c>
      <x:c r="F60" s="5" t="n">
        <x:v>0.21472955642264713</x:v>
      </x:c>
      <x:c r="G60" s="5" t="n">
        <x:v>0.6934778189932345</x:v>
      </x:c>
      <x:c r="H60" s="5" t="n">
        <x:v>0.858430034206419</x:v>
      </x:c>
      <x:c r="I60" s="5" t="n">
        <x:v>0.4402863776261361</x:v>
      </x:c>
    </x:row>
    <x:row r="61" ht="23" customHeight="1">
      <x:c r="A61" s="1" t="n">
        <x:v>60</x:v>
      </x:c>
      <x:c r="B61" s="5" t="n">
        <x:v>0.2685601084811996</x:v>
      </x:c>
      <x:c r="C61" s="5" t="n">
        <x:v>0.07119909732776653</x:v>
      </x:c>
      <x:c r="D61" s="5" t="n">
        <x:v>0.33224078521998746</x:v>
      </x:c>
      <x:c r="E61" s="5" t="n">
        <x:v>0.4477221679968013</x:v>
      </x:c>
      <x:c r="F61" s="5" t="n">
        <x:v>0.9583073506030385</x:v>
      </x:c>
      <x:c r="G61" s="5" t="n">
        <x:v>0.7787291211128895</x:v>
      </x:c>
      <x:c r="H61" s="5" t="n">
        <x:v>0.3427939126413424</x:v>
      </x:c>
      <x:c r="I61" s="5" t="n">
        <x:v>0.38295039424789035</x:v>
      </x:c>
    </x:row>
    <x:row r="62" ht="23" customHeight="1">
      <x:c r="A62" s="1" t="n">
        <x:v>61</x:v>
      </x:c>
      <x:c r="B62" s="5" t="n">
        <x:v>0.7057278122135058</x:v>
      </x:c>
      <x:c r="C62" s="5" t="n">
        <x:v>0.4171346160194084</x:v>
      </x:c>
      <x:c r="D62" s="5" t="n">
        <x:v>0.8892790831208879</x:v>
      </x:c>
      <x:c r="E62" s="5" t="n">
        <x:v>0.6829339675011851</x:v>
      </x:c>
      <x:c r="F62" s="5" t="n">
        <x:v>0.8676331886690044</x:v>
      </x:c>
      <x:c r="G62" s="5" t="n">
        <x:v>0.733858693726421</x:v>
      </x:c>
      <x:c r="H62" s="5" t="n">
        <x:v>0.695171914154774</x:v>
      </x:c>
      <x:c r="I62" s="5" t="n">
        <x:v>0.6446529364622188</x:v>
      </x:c>
    </x:row>
    <x:row r="63" ht="23" customHeight="1">
      <x:c r="A63" s="1" t="n">
        <x:v>62</x:v>
      </x:c>
      <x:c r="B63" s="5" t="n">
        <x:v>0.33155212893099884</x:v>
      </x:c>
      <x:c r="C63" s="5" t="n">
        <x:v>0.7727146089974772</x:v>
      </x:c>
      <x:c r="D63" s="5" t="n">
        <x:v>0.917898498918667</x:v>
      </x:c>
      <x:c r="E63" s="5" t="n">
        <x:v>0.11010283635816431</x:v>
      </x:c>
      <x:c r="F63" s="5" t="n">
        <x:v>0.10949065929448065</x:v>
      </x:c>
      <x:c r="G63" s="5" t="n">
        <x:v>0.08833093325413521</x:v>
      </x:c>
      <x:c r="H63" s="5" t="n">
        <x:v>0.4146764441751487</x:v>
      </x:c>
      <x:c r="I63" s="5" t="n">
        <x:v>0.1226982578026945</x:v>
      </x:c>
    </x:row>
    <x:row r="64" ht="23" customHeight="1">
      <x:c r="A64" s="1" t="n">
        <x:v>63</x:v>
      </x:c>
      <x:c r="B64" s="5" t="n">
        <x:v>0.34704465862010636</x:v>
      </x:c>
      <x:c r="C64" s="5" t="n">
        <x:v>0.37822542029773</x:v>
      </x:c>
      <x:c r="D64" s="5" t="n">
        <x:v>0.27598597946892733</x:v>
      </x:c>
      <x:c r="E64" s="5" t="n">
        <x:v>0.9074816848665661</x:v>
      </x:c>
      <x:c r="F64" s="5" t="n">
        <x:v>0.3043439344525204</x:v>
      </x:c>
      <x:c r="G64" s="5" t="n">
        <x:v>0.3404524145971214</x:v>
      </x:c>
      <x:c r="H64" s="5" t="n">
        <x:v>0.4342652689139427</x:v>
      </x:c>
      <x:c r="I64" s="5" t="n">
        <x:v>0.7575578888414589</x:v>
      </x:c>
    </x:row>
    <x:row r="65" ht="23" customHeight="1">
      <x:c r="A65" s="1" t="n">
        <x:v>64</x:v>
      </x:c>
      <x:c r="B65" s="5" t="n">
        <x:v>0.49924943904064345</x:v>
      </x:c>
      <x:c r="C65" s="5" t="n">
        <x:v>0.47526115652252865</x:v>
      </x:c>
      <x:c r="D65" s="5" t="n">
        <x:v>0.4524593051654634</x:v>
      </x:c>
      <x:c r="E65" s="5" t="n">
        <x:v>0.28869323809135117</x:v>
      </x:c>
      <x:c r="F65" s="5" t="n">
        <x:v>0.019948215074841902</x:v>
      </x:c>
      <x:c r="G65" s="5" t="n">
        <x:v>0.2395067112917758</x:v>
      </x:c>
      <x:c r="H65" s="5" t="n">
        <x:v>0.2167344639921338</x:v>
      </x:c>
      <x:c r="I65" s="5" t="n">
        <x:v>0.17784442992200322</x:v>
      </x:c>
    </x:row>
    <x:row r="66" ht="23" customHeight="1">
      <x:c r="A66" s="1" t="n">
        <x:v>65</x:v>
      </x:c>
      <x:c r="B66" s="5" t="n">
        <x:v>0.5044287234890183</x:v>
      </x:c>
      <x:c r="C66" s="5" t="n">
        <x:v>0.4878045892087066</x:v>
      </x:c>
      <x:c r="D66" s="5" t="n">
        <x:v>0.4798039391555591</x:v>
      </x:c>
      <x:c r="E66" s="5" t="n">
        <x:v>0.6575396947950888</x:v>
      </x:c>
      <x:c r="F66" s="5" t="n">
        <x:v>0.5245915592188062</x:v>
      </x:c>
      <x:c r="G66" s="5" t="n">
        <x:v>0.5158901846564129</x:v>
      </x:c>
      <x:c r="H66" s="5" t="n">
        <x:v>0.635147753595881</x:v>
      </x:c>
      <x:c r="I66" s="5" t="n">
        <x:v>0.20932906090933123</x:v>
      </x:c>
    </x:row>
    <x:row r="67" ht="23" customHeight="1">
      <x:c r="A67" s="1" t="n">
        <x:v>66</x:v>
      </x:c>
      <x:c r="B67" s="5" t="n">
        <x:v>0.2393636020085571</x:v>
      </x:c>
      <x:c r="C67" s="5" t="n">
        <x:v>0.19218468927087928</x:v>
      </x:c>
      <x:c r="D67" s="5" t="n">
        <x:v>0.5593049557563226</x:v>
      </x:c>
      <x:c r="E67" s="5" t="n">
        <x:v>0.05980960848144656</x:v>
      </x:c>
      <x:c r="F67" s="5" t="n">
        <x:v>0.7085638217136139</x:v>
      </x:c>
      <x:c r="G67" s="5" t="n">
        <x:v>0.35291670906626504</x:v>
      </x:c>
      <x:c r="H67" s="5" t="n">
        <x:v>0.985190478299231</x:v>
      </x:c>
      <x:c r="I67" s="5" t="n">
        <x:v>0.21809765163241124</x:v>
      </x:c>
    </x:row>
    <x:row r="68" ht="23" customHeight="1">
      <x:c r="A68" s="1" t="n">
        <x:v>67</x:v>
      </x:c>
      <x:c r="B68" s="5" t="n">
        <x:v>0.9044204605351717</x:v>
      </x:c>
      <x:c r="C68" s="5" t="n">
        <x:v>0.5673623077793499</x:v>
      </x:c>
      <x:c r="D68" s="5" t="n">
        <x:v>0.7357974364830168</x:v>
      </x:c>
      <x:c r="E68" s="5" t="n">
        <x:v>0.922621947478182</x:v>
      </x:c>
      <x:c r="F68" s="5" t="n">
        <x:v>0.5669471234597874</x:v>
      </x:c>
      <x:c r="G68" s="5" t="n">
        <x:v>0.44704676930221465</x:v>
      </x:c>
      <x:c r="H68" s="5" t="n">
        <x:v>0.6545348609846385</x:v>
      </x:c>
      <x:c r="I68" s="5" t="n">
        <x:v>0.9613963181451008</x:v>
      </x:c>
    </x:row>
    <x:row r="69" ht="23" customHeight="1">
      <x:c r="A69" s="1" t="n">
        <x:v>68</x:v>
      </x:c>
      <x:c r="B69" s="5" t="n">
        <x:v>0.1263558862839398</x:v>
      </x:c>
      <x:c r="C69" s="5" t="n">
        <x:v>0.41883493244842773</x:v>
      </x:c>
      <x:c r="D69" s="5" t="n">
        <x:v>0.8206681206360831</x:v>
      </x:c>
      <x:c r="E69" s="5" t="n">
        <x:v>0.5937926318229686</x:v>
      </x:c>
      <x:c r="F69" s="5" t="n">
        <x:v>0.5094632937788263</x:v>
      </x:c>
      <x:c r="G69" s="5" t="n">
        <x:v>0.056673013182582666</x:v>
      </x:c>
      <x:c r="H69" s="5" t="n">
        <x:v>0.13406014931843346</x:v>
      </x:c>
      <x:c r="I69" s="5" t="n">
        <x:v>0.9595540407904923</x:v>
      </x:c>
    </x:row>
    <x:row r="70" ht="23" customHeight="1">
      <x:c r="A70" s="1" t="n">
        <x:v>69</x:v>
      </x:c>
      <x:c r="B70" s="5" t="n">
        <x:v>0.5498666520537064</x:v>
      </x:c>
      <x:c r="C70" s="5" t="n">
        <x:v>0.1599593398672271</x:v>
      </x:c>
      <x:c r="D70" s="5" t="n">
        <x:v>0.3858666006287288</x:v>
      </x:c>
      <x:c r="E70" s="5" t="n">
        <x:v>0.8888889658545974</x:v>
      </x:c>
      <x:c r="F70" s="5" t="n">
        <x:v>0.7131473543404327</x:v>
      </x:c>
      <x:c r="G70" s="5" t="n">
        <x:v>0.5937429280708019</x:v>
      </x:c>
      <x:c r="H70" s="5" t="n">
        <x:v>0.4109068155403557</x:v>
      </x:c>
      <x:c r="I70" s="5" t="n">
        <x:v>0.8940031650458742</x:v>
      </x:c>
    </x:row>
    <x:row r="71" ht="23" customHeight="1">
      <x:c r="A71" s="1" t="n">
        <x:v>70</x:v>
      </x:c>
      <x:c r="B71" s="5" t="n">
        <x:v>0.30508938792233187</x:v>
      </x:c>
      <x:c r="C71" s="5" t="n">
        <x:v>0.5216492991583076</x:v>
      </x:c>
      <x:c r="D71" s="5" t="n">
        <x:v>0.011220238263331406</x:v>
      </x:c>
      <x:c r="E71" s="5" t="n">
        <x:v>0.8562403513323261</x:v>
      </x:c>
      <x:c r="F71" s="5" t="n">
        <x:v>0.9077771705139761</x:v>
      </x:c>
      <x:c r="G71" s="5" t="n">
        <x:v>0.9869256431681469</x:v>
      </x:c>
      <x:c r="H71" s="5" t="n">
        <x:v>0.3269317743854562</x:v>
      </x:c>
      <x:c r="I71" s="5" t="n">
        <x:v>0.3147814275340475</x:v>
      </x:c>
    </x:row>
    <x:row r="72" ht="23" customHeight="1">
      <x:c r="A72" s="1" t="n">
        <x:v>71</x:v>
      </x:c>
      <x:c r="B72" s="5" t="n">
        <x:v>0.6565346212827581</x:v>
      </x:c>
      <x:c r="C72" s="5" t="n">
        <x:v>0.843855104131215</x:v>
      </x:c>
      <x:c r="D72" s="5" t="n">
        <x:v>0.594732942105515</x:v>
      </x:c>
      <x:c r="E72" s="5" t="n">
        <x:v>0.9460515564682901</x:v>
      </x:c>
      <x:c r="F72" s="5" t="n">
        <x:v>0.4013883929912716</x:v>
      </x:c>
      <x:c r="G72" s="5" t="n">
        <x:v>0.3640947898816129</x:v>
      </x:c>
      <x:c r="H72" s="5" t="n">
        <x:v>0.4733618485805363</x:v>
      </x:c>
      <x:c r="I72" s="5" t="n">
        <x:v>0.3375034687481665</x:v>
      </x:c>
    </x:row>
    <x:row r="73" ht="23" customHeight="1">
      <x:c r="A73" s="1" t="n">
        <x:v>72</x:v>
      </x:c>
      <x:c r="B73" s="5" t="n">
        <x:v>0.10349850018860185</x:v>
      </x:c>
      <x:c r="C73" s="5" t="n">
        <x:v>0.14983913699320717</x:v>
      </x:c>
      <x:c r="D73" s="5" t="n">
        <x:v>0.20005383675557886</x:v>
      </x:c>
      <x:c r="E73" s="5" t="n">
        <x:v>0.26964327065236593</x:v>
      </x:c>
      <x:c r="F73" s="5" t="n">
        <x:v>0.5982501088823488</x:v>
      </x:c>
      <x:c r="G73" s="5" t="n">
        <x:v>0.47264309609176414</x:v>
      </x:c>
      <x:c r="H73" s="5" t="n">
        <x:v>0.4871042152158993</x:v>
      </x:c>
      <x:c r="I73" s="5" t="n">
        <x:v>0.6015046073714251</x:v>
      </x:c>
    </x:row>
    <x:row r="74" ht="23" customHeight="1">
      <x:c r="A74" s="1" t="n">
        <x:v>73</x:v>
      </x:c>
      <x:c r="B74" s="5" t="n">
        <x:v>0.5642712537416518</x:v>
      </x:c>
      <x:c r="C74" s="5" t="n">
        <x:v>0.5856364236051129</x:v>
      </x:c>
      <x:c r="D74" s="5" t="n">
        <x:v>0.028624080110567163</x:v>
      </x:c>
      <x:c r="E74" s="5" t="n">
        <x:v>0.9292572932088106</x:v>
      </x:c>
      <x:c r="F74" s="5" t="n">
        <x:v>0.47686095744758406</x:v>
      </x:c>
      <x:c r="G74" s="5" t="n">
        <x:v>0.44421086420049705</x:v>
      </x:c>
      <x:c r="H74" s="5" t="n">
        <x:v>0.9182726983964954</x:v>
      </x:c>
      <x:c r="I74" s="5" t="n">
        <x:v>0.5207920585261924</x:v>
      </x:c>
    </x:row>
    <x:row r="75" ht="23" customHeight="1">
      <x:c r="A75" s="1" t="n">
        <x:v>74</x:v>
      </x:c>
      <x:c r="B75" s="5" t="n">
        <x:v>0.8974065315604087</x:v>
      </x:c>
      <x:c r="C75" s="5" t="n">
        <x:v>0.3691162850027514</x:v>
      </x:c>
      <x:c r="D75" s="5" t="n">
        <x:v>0.45092542503557576</x:v>
      </x:c>
      <x:c r="E75" s="5" t="n">
        <x:v>0.7247592598630388</x:v>
      </x:c>
      <x:c r="F75" s="5" t="n">
        <x:v>0.5578800878110409</x:v>
      </x:c>
      <x:c r="G75" s="5" t="n">
        <x:v>0.05529789401777663</x:v>
      </x:c>
      <x:c r="H75" s="5" t="n">
        <x:v>0.29637323702437146</x:v>
      </x:c>
      <x:c r="I75" s="5" t="n">
        <x:v>0.57518393335406</x:v>
      </x:c>
    </x:row>
    <x:row r="76" ht="23" customHeight="1">
      <x:c r="A76" s="1" t="n">
        <x:v>75</x:v>
      </x:c>
      <x:c r="B76" s="5" t="n">
        <x:v>0.7197577696090297</x:v>
      </x:c>
      <x:c r="C76" s="5" t="n">
        <x:v>0.8210160529440338</x:v>
      </x:c>
      <x:c r="D76" s="5" t="n">
        <x:v>0.13616960817198054</x:v>
      </x:c>
      <x:c r="E76" s="5" t="n">
        <x:v>0.3145682373350168</x:v>
      </x:c>
      <x:c r="F76" s="5" t="n">
        <x:v>0.8778357195514936</x:v>
      </x:c>
      <x:c r="G76" s="5" t="n">
        <x:v>0.3175301486985974</x:v>
      </x:c>
      <x:c r="H76" s="5" t="n">
        <x:v>0.6397432681737699</x:v>
      </x:c>
      <x:c r="I76" s="5" t="n">
        <x:v>0.8751975105116695</x:v>
      </x:c>
    </x:row>
    <x:row r="77" ht="23" customHeight="1">
      <x:c r="A77" s="1" t="n">
        <x:v>76</x:v>
      </x:c>
      <x:c r="B77" s="5" t="n">
        <x:v>0.9641111824477372</x:v>
      </x:c>
      <x:c r="C77" s="5" t="n">
        <x:v>0.4404138123451494</x:v>
      </x:c>
      <x:c r="D77" s="5" t="n">
        <x:v>0.5844999529057344</x:v>
      </x:c>
      <x:c r="E77" s="5" t="n">
        <x:v>0.9217163119617197</x:v>
      </x:c>
      <x:c r="F77" s="5" t="n">
        <x:v>0.5362466338501711</x:v>
      </x:c>
      <x:c r="G77" s="5" t="n">
        <x:v>0.3714780700950392</x:v>
      </x:c>
      <x:c r="H77" s="5" t="n">
        <x:v>0.29536914226230004</x:v>
      </x:c>
      <x:c r="I77" s="5" t="n">
        <x:v>0.44474005539108863</x:v>
      </x:c>
    </x:row>
    <x:row r="78" ht="23" customHeight="1">
      <x:c r="A78" s="1" t="n">
        <x:v>77</x:v>
      </x:c>
      <x:c r="B78" s="5" t="n">
        <x:v>0.0820375232885383</x:v>
      </x:c>
      <x:c r="C78" s="5" t="n">
        <x:v>0.45729590671827747</x:v>
      </x:c>
      <x:c r="D78" s="5" t="n">
        <x:v>0.7071282747445685</x:v>
      </x:c>
      <x:c r="E78" s="5" t="n">
        <x:v>0.39881284257000726</x:v>
      </x:c>
      <x:c r="F78" s="5" t="n">
        <x:v>0.7509672281932217</x:v>
      </x:c>
      <x:c r="G78" s="5" t="n">
        <x:v>0.6742028869034553</x:v>
      </x:c>
      <x:c r="H78" s="5" t="n">
        <x:v>0.000036087168412857196</x:v>
      </x:c>
      <x:c r="I78" s="5" t="n">
        <x:v>0.2732291010979784</x:v>
      </x:c>
    </x:row>
    <x:row r="79" ht="23" customHeight="1">
      <x:c r="A79" s="1" t="n">
        <x:v>78</x:v>
      </x:c>
      <x:c r="B79" s="5" t="n">
        <x:v>0.32177928265578915</x:v>
      </x:c>
      <x:c r="C79" s="5" t="n">
        <x:v>0.368780499177518</x:v>
      </x:c>
      <x:c r="D79" s="5" t="n">
        <x:v>0.04867966799035739</x:v>
      </x:c>
      <x:c r="E79" s="5" t="n">
        <x:v>0.19721744601192825</x:v>
      </x:c>
      <x:c r="F79" s="5" t="n">
        <x:v>0.8625093305799074</x:v>
      </x:c>
      <x:c r="G79" s="5" t="n">
        <x:v>0.6615405767939275</x:v>
      </x:c>
      <x:c r="H79" s="5" t="n">
        <x:v>0.6334699960813309</x:v>
      </x:c>
      <x:c r="I79" s="5" t="n">
        <x:v>0.8060126320814027</x:v>
      </x:c>
    </x:row>
    <x:row r="80" ht="23" customHeight="1">
      <x:c r="A80" s="1" t="n">
        <x:v>79</x:v>
      </x:c>
      <x:c r="B80" s="5" t="n">
        <x:v>0.9309241567829236</x:v>
      </x:c>
      <x:c r="C80" s="5" t="n">
        <x:v>0.3540478360834137</x:v>
      </x:c>
      <x:c r="D80" s="5" t="n">
        <x:v>0.09743048966091972</x:v>
      </x:c>
      <x:c r="E80" s="5" t="n">
        <x:v>0.9325603412695089</x:v>
      </x:c>
      <x:c r="F80" s="5" t="n">
        <x:v>0.11629065943569639</x:v>
      </x:c>
      <x:c r="G80" s="5" t="n">
        <x:v>0.27500326925537744</x:v>
      </x:c>
      <x:c r="H80" s="5" t="n">
        <x:v>0.252617517234087</x:v>
      </x:c>
      <x:c r="I80" s="5" t="n">
        <x:v>0.43877834106555413</x:v>
      </x:c>
    </x:row>
    <x:row r="81" ht="23" customHeight="1">
      <x:c r="A81" s="1" t="n">
        <x:v>80</x:v>
      </x:c>
      <x:c r="B81" s="5" t="n">
        <x:v>0.23620889555862046</x:v>
      </x:c>
      <x:c r="C81" s="5" t="n">
        <x:v>0.15023814170400063</x:v>
      </x:c>
      <x:c r="D81" s="5" t="n">
        <x:v>0.992505008698499</x:v>
      </x:c>
      <x:c r="E81" s="5" t="n">
        <x:v>0.4843184335972155</x:v>
      </x:c>
      <x:c r="F81" s="5" t="n">
        <x:v>0.6053073691562504</x:v>
      </x:c>
      <x:c r="G81" s="5" t="n">
        <x:v>0.03111798167861135</x:v>
      </x:c>
      <x:c r="H81" s="5" t="n">
        <x:v>0.8535108030453037</x:v>
      </x:c>
      <x:c r="I81" s="5" t="n">
        <x:v>0.13234936134757536</x:v>
      </x:c>
    </x:row>
    <x:row r="82" ht="23" customHeight="1">
      <x:c r="A82" s="1" t="n">
        <x:v>81</x:v>
      </x:c>
      <x:c r="B82" s="5" t="n">
        <x:v>0.27721420715844014</x:v>
      </x:c>
      <x:c r="C82" s="5" t="n">
        <x:v>0.32314020382798914</x:v>
      </x:c>
      <x:c r="D82" s="5" t="n">
        <x:v>0.8177976382473929</x:v>
      </x:c>
      <x:c r="E82" s="5" t="n">
        <x:v>0.42244648257488526</x:v>
      </x:c>
      <x:c r="F82" s="5" t="n">
        <x:v>0.8656158150151755</x:v>
      </x:c>
      <x:c r="G82" s="5" t="n">
        <x:v>0.5511779572735401</x:v>
      </x:c>
      <x:c r="H82" s="5" t="n">
        <x:v>0.8455082357537514</x:v>
      </x:c>
      <x:c r="I82" s="5" t="n">
        <x:v>0.7927029848214937</x:v>
      </x:c>
    </x:row>
    <x:row r="83" ht="23" customHeight="1">
      <x:c r="A83" s="1" t="n">
        <x:v>82</x:v>
      </x:c>
      <x:c r="B83" s="5" t="n">
        <x:v>0.28068868457846263</x:v>
      </x:c>
      <x:c r="C83" s="5" t="n">
        <x:v>0.8972637736580817</x:v>
      </x:c>
      <x:c r="D83" s="5" t="n">
        <x:v>0.5638772627786117</x:v>
      </x:c>
      <x:c r="E83" s="5" t="n">
        <x:v>0.5088521813800185</x:v>
      </x:c>
      <x:c r="F83" s="5" t="n">
        <x:v>0.3217889932305743</x:v>
      </x:c>
      <x:c r="G83" s="5" t="n">
        <x:v>0.9768583802149738</x:v>
      </x:c>
      <x:c r="H83" s="5" t="n">
        <x:v>0.9337300552553419</x:v>
      </x:c>
      <x:c r="I83" s="5" t="n">
        <x:v>0.9621279014004984</x:v>
      </x:c>
    </x:row>
    <x:row r="84" ht="23" customHeight="1">
      <x:c r="A84" s="1" t="n">
        <x:v>83</x:v>
      </x:c>
      <x:c r="B84" s="5" t="n">
        <x:v>0.5671679759414028</x:v>
      </x:c>
      <x:c r="C84" s="5" t="n">
        <x:v>0.9587528389109011</x:v>
      </x:c>
      <x:c r="D84" s="5" t="n">
        <x:v>0.6675255935550881</x:v>
      </x:c>
      <x:c r="E84" s="5" t="n">
        <x:v>0.9972564942912986</x:v>
      </x:c>
      <x:c r="F84" s="5" t="n">
        <x:v>0.8032702781954716</x:v>
      </x:c>
      <x:c r="G84" s="5" t="n">
        <x:v>0.7512269980611543</x:v>
      </x:c>
      <x:c r="H84" s="5" t="n">
        <x:v>0.7680878631745589</x:v>
      </x:c>
      <x:c r="I84" s="5" t="n">
        <x:v>0.49771338973877277</x:v>
      </x:c>
    </x:row>
    <x:row r="85" ht="23" customHeight="1">
      <x:c r="A85" s="1" t="n">
        <x:v>84</x:v>
      </x:c>
      <x:c r="B85" s="5" t="n">
        <x:v>0.31120145971349955</x:v>
      </x:c>
      <x:c r="C85" s="5" t="n">
        <x:v>0.947755212977907</x:v>
      </x:c>
      <x:c r="D85" s="5" t="n">
        <x:v>0.13312890299971403</x:v>
      </x:c>
      <x:c r="E85" s="5" t="n">
        <x:v>0.13185418922912007</x:v>
      </x:c>
      <x:c r="F85" s="5" t="n">
        <x:v>0.36192028447525015</x:v>
      </x:c>
      <x:c r="G85" s="5" t="n">
        <x:v>0.4917973228073469</x:v>
      </x:c>
      <x:c r="H85" s="5" t="n">
        <x:v>0.6351576001849027</x:v>
      </x:c>
      <x:c r="I85" s="5" t="n">
        <x:v>0.9739079662330348</x:v>
      </x:c>
    </x:row>
    <x:row r="86" ht="23" customHeight="1">
      <x:c r="A86" s="1" t="n">
        <x:v>85</x:v>
      </x:c>
      <x:c r="B86" s="5" t="n">
        <x:v>0.7930542239432755</x:v>
      </x:c>
      <x:c r="C86" s="5" t="n">
        <x:v>0.6341864844587279</x:v>
      </x:c>
      <x:c r="D86" s="5" t="n">
        <x:v>0.15098679668693948</x:v>
      </x:c>
      <x:c r="E86" s="5" t="n">
        <x:v>0.6413232041903597</x:v>
      </x:c>
      <x:c r="F86" s="5" t="n">
        <x:v>0.8130391438602651</x:v>
      </x:c>
      <x:c r="G86" s="5" t="n">
        <x:v>0.3549469402641595</x:v>
      </x:c>
      <x:c r="H86" s="5" t="n">
        <x:v>0.5302402362037546</x:v>
      </x:c>
      <x:c r="I86" s="5" t="n">
        <x:v>0.7383580560255889</x:v>
      </x:c>
    </x:row>
    <x:row r="87" ht="23" customHeight="1">
      <x:c r="A87" s="1" t="n">
        <x:v>86</x:v>
      </x:c>
      <x:c r="B87" s="5" t="n">
        <x:v>0.18115538709866497</x:v>
      </x:c>
      <x:c r="C87" s="5" t="n">
        <x:v>0.20385256696377274</x:v>
      </x:c>
      <x:c r="D87" s="5" t="n">
        <x:v>0.3646767261913342</x:v>
      </x:c>
      <x:c r="E87" s="5" t="n">
        <x:v>0.4826430120874705</x:v>
      </x:c>
      <x:c r="F87" s="5" t="n">
        <x:v>0.07293414203320803</x:v>
      </x:c>
      <x:c r="G87" s="5" t="n">
        <x:v>0.891433494107671</x:v>
      </x:c>
      <x:c r="H87" s="5" t="n">
        <x:v>0.8205137448859962</x:v>
      </x:c>
      <x:c r="I87" s="5" t="n">
        <x:v>0.45437256182277463</x:v>
      </x:c>
    </x:row>
    <x:row r="88" ht="23" customHeight="1">
      <x:c r="A88" s="1" t="n">
        <x:v>87</x:v>
      </x:c>
      <x:c r="B88" s="5" t="n">
        <x:v>0.02332119191853499</x:v>
      </x:c>
      <x:c r="C88" s="5" t="n">
        <x:v>0.668461104297661</x:v>
      </x:c>
      <x:c r="D88" s="5" t="n">
        <x:v>0.16654146214141097</x:v>
      </x:c>
      <x:c r="E88" s="5" t="n">
        <x:v>0.6261906751971045</x:v>
      </x:c>
      <x:c r="F88" s="5" t="n">
        <x:v>0.07096152548479973</x:v>
      </x:c>
      <x:c r="G88" s="5" t="n">
        <x:v>0.5330119136102448</x:v>
      </x:c>
      <x:c r="H88" s="5" t="n">
        <x:v>0.14027921493484408</x:v>
      </x:c>
      <x:c r="I88" s="5" t="n">
        <x:v>0.47807389806516387</x:v>
      </x:c>
    </x:row>
    <x:row r="89" ht="23" customHeight="1">
      <x:c r="A89" s="1" t="n">
        <x:v>88</x:v>
      </x:c>
      <x:c r="B89" s="5" t="n">
        <x:v>0.43664383055526335</x:v>
      </x:c>
      <x:c r="C89" s="5" t="n">
        <x:v>0.9881907426933679</x:v>
      </x:c>
      <x:c r="D89" s="5" t="n">
        <x:v>0.7182860899521843</x:v>
      </x:c>
      <x:c r="E89" s="5" t="n">
        <x:v>0.8102217219427955</x:v>
      </x:c>
      <x:c r="F89" s="5" t="n">
        <x:v>0.10908473019632758</x:v>
      </x:c>
      <x:c r="G89" s="5" t="n">
        <x:v>0.8829573028717673</x:v>
      </x:c>
      <x:c r="H89" s="5" t="n">
        <x:v>0.9801991627923363</x:v>
      </x:c>
      <x:c r="I89" s="5" t="n">
        <x:v>0.8074739261746581</x:v>
      </x:c>
    </x:row>
    <x:row r="90" ht="23" customHeight="1">
      <x:c r="A90" s="1" t="n">
        <x:v>89</x:v>
      </x:c>
      <x:c r="B90" s="5" t="n">
        <x:v>0.5483232034614653</x:v>
      </x:c>
      <x:c r="C90" s="5" t="n">
        <x:v>0.626997325980984</x:v>
      </x:c>
      <x:c r="D90" s="5" t="n">
        <x:v>0.35296599771006043</x:v>
      </x:c>
      <x:c r="E90" s="5" t="n">
        <x:v>0.7019405803619783</x:v>
      </x:c>
      <x:c r="F90" s="5" t="n">
        <x:v>0.950036592115778</x:v>
      </x:c>
      <x:c r="G90" s="5" t="n">
        <x:v>0.6880851868463895</x:v>
      </x:c>
      <x:c r="H90" s="5" t="n">
        <x:v>0.9300010445577168</x:v>
      </x:c>
      <x:c r="I90" s="5" t="n">
        <x:v>0.8805222051450649</x:v>
      </x:c>
    </x:row>
    <x:row r="91" ht="23" customHeight="1">
      <x:c r="A91" s="1" t="n">
        <x:v>90</x:v>
      </x:c>
      <x:c r="B91" s="5" t="n">
        <x:v>0.05556389277163243</x:v>
      </x:c>
      <x:c r="C91" s="5" t="n">
        <x:v>0.9691951276087248</x:v>
      </x:c>
      <x:c r="D91" s="5" t="n">
        <x:v>0.6525774202154336</x:v>
      </x:c>
      <x:c r="E91" s="5" t="n">
        <x:v>0.182890316160356</x:v>
      </x:c>
      <x:c r="F91" s="5" t="n">
        <x:v>0.37824313518356834</x:v>
      </x:c>
      <x:c r="G91" s="5" t="n">
        <x:v>0.2206093198656831</x:v>
      </x:c>
      <x:c r="H91" s="5" t="n">
        <x:v>0.7838425396063242</x:v>
      </x:c>
      <x:c r="I91" s="5" t="n">
        <x:v>0.9693261170495215</x:v>
      </x:c>
    </x:row>
    <x:row r="92" ht="23" customHeight="1">
      <x:c r="A92" s="1" t="n">
        <x:v>91</x:v>
      </x:c>
      <x:c r="B92" s="5" t="n">
        <x:v>0.6781298108718986</x:v>
      </x:c>
      <x:c r="C92" s="5" t="n">
        <x:v>0.9365917726355231</x:v>
      </x:c>
      <x:c r="D92" s="5" t="n">
        <x:v>0.9141267579238123</x:v>
      </x:c>
      <x:c r="E92" s="5" t="n">
        <x:v>0.06435973106158144</x:v>
      </x:c>
      <x:c r="F92" s="5" t="n">
        <x:v>0.49973782386460897</x:v>
      </x:c>
      <x:c r="G92" s="5" t="n">
        <x:v>0.013023357817262049</x:v>
      </x:c>
      <x:c r="H92" s="5" t="n">
        <x:v>0.25511242306347337</x:v>
      </x:c>
      <x:c r="I92" s="5" t="n">
        <x:v>0.28073336450369835</x:v>
      </x:c>
    </x:row>
    <x:row r="93" ht="23" customHeight="1">
      <x:c r="A93" s="1" t="n">
        <x:v>92</x:v>
      </x:c>
      <x:c r="B93" s="5" t="n">
        <x:v>0.34989619302927333</x:v>
      </x:c>
      <x:c r="C93" s="5" t="n">
        <x:v>0.15821008139579817</x:v>
      </x:c>
      <x:c r="D93" s="5" t="n">
        <x:v>0.30989068770579453</x:v>
      </x:c>
      <x:c r="E93" s="5" t="n">
        <x:v>0.40174045590258445</x:v>
      </x:c>
      <x:c r="F93" s="5" t="n">
        <x:v>0.927703975686535</x:v>
      </x:c>
      <x:c r="G93" s="5" t="n">
        <x:v>0.19070388743725952</x:v>
      </x:c>
      <x:c r="H93" s="5" t="n">
        <x:v>0.8875382861973172</x:v>
      </x:c>
      <x:c r="I93" s="5" t="n">
        <x:v>0.4249323045005552</x:v>
      </x:c>
    </x:row>
    <x:row r="94" ht="23" customHeight="1">
      <x:c r="A94" s="1" t="n">
        <x:v>93</x:v>
      </x:c>
      <x:c r="B94" s="5" t="n">
        <x:v>0.047599282533452136</x:v>
      </x:c>
      <x:c r="C94" s="5" t="n">
        <x:v>0.6192294582628605</x:v>
      </x:c>
      <x:c r="D94" s="5" t="n">
        <x:v>0.6467969305660628</x:v>
      </x:c>
      <x:c r="E94" s="5" t="n">
        <x:v>0.5354437988377779</x:v>
      </x:c>
      <x:c r="F94" s="5" t="n">
        <x:v>0.8941413139818777</x:v>
      </x:c>
      <x:c r="G94" s="5" t="n">
        <x:v>0.6486878587865823</x:v>
      </x:c>
      <x:c r="H94" s="5" t="n">
        <x:v>0.2582738104332106</x:v>
      </x:c>
      <x:c r="I94" s="5" t="n">
        <x:v>0.3252323532500666</x:v>
      </x:c>
    </x:row>
    <x:row r="95" ht="23" customHeight="1">
      <x:c r="A95" s="1" t="n">
        <x:v>94</x:v>
      </x:c>
      <x:c r="B95" s="5" t="n">
        <x:v>0.11085296893900487</x:v>
      </x:c>
      <x:c r="C95" s="5" t="n">
        <x:v>0.30470992190755686</x:v>
      </x:c>
      <x:c r="D95" s="5" t="n">
        <x:v>0.14677566685005583</x:v>
      </x:c>
      <x:c r="E95" s="5" t="n">
        <x:v>0.7192634949712979</x:v>
      </x:c>
      <x:c r="F95" s="5" t="n">
        <x:v>0.7915182292979764</x:v>
      </x:c>
      <x:c r="G95" s="5" t="n">
        <x:v>0.7728815596073605</x:v>
      </x:c>
      <x:c r="H95" s="5" t="n">
        <x:v>0.7220037151897442</x:v>
      </x:c>
      <x:c r="I95" s="5" t="n">
        <x:v>0.4355654789933283</x:v>
      </x:c>
    </x:row>
    <x:row r="96" ht="23" customHeight="1">
      <x:c r="A96" s="1" t="n">
        <x:v>95</x:v>
      </x:c>
      <x:c r="B96" s="5" t="n">
        <x:v>0.4896419839681736</x:v>
      </x:c>
      <x:c r="C96" s="5" t="n">
        <x:v>0.08854802218583468</x:v>
      </x:c>
      <x:c r="D96" s="5" t="n">
        <x:v>0.6419120593561031</x:v>
      </x:c>
      <x:c r="E96" s="5" t="n">
        <x:v>0.355768746465565</x:v>
      </x:c>
      <x:c r="F96" s="5" t="n">
        <x:v>0.9669557553590707</x:v>
      </x:c>
      <x:c r="G96" s="5" t="n">
        <x:v>0.39137697371285773</x:v>
      </x:c>
      <x:c r="H96" s="5" t="n">
        <x:v>0.24795616375094331</x:v>
      </x:c>
      <x:c r="I96" s="5" t="n">
        <x:v>0.6492151382087143</x:v>
      </x:c>
    </x:row>
    <x:row r="97" ht="23" customHeight="1">
      <x:c r="A97" s="1" t="n">
        <x:v>96</x:v>
      </x:c>
      <x:c r="B97" s="5" t="n">
        <x:v>0.958085266480087</x:v>
      </x:c>
      <x:c r="C97" s="5" t="n">
        <x:v>0.17202114027037307</x:v>
      </x:c>
      <x:c r="D97" s="5" t="n">
        <x:v>0.26289547690207316</x:v>
      </x:c>
      <x:c r="E97" s="5" t="n">
        <x:v>0.04828212527395326</x:v>
      </x:c>
      <x:c r="F97" s="5" t="n">
        <x:v>0.2841156825436941</x:v>
      </x:c>
      <x:c r="G97" s="5" t="n">
        <x:v>0.639745544191706</x:v>
      </x:c>
      <x:c r="H97" s="5" t="n">
        <x:v>0.23009853976578754</x:v>
      </x:c>
      <x:c r="I97" s="5" t="n">
        <x:v>0.756746560406474</x:v>
      </x:c>
    </x:row>
    <x:row r="98" ht="23" customHeight="1">
      <x:c r="A98" s="1" t="n">
        <x:v>97</x:v>
      </x:c>
      <x:c r="B98" s="5" t="n">
        <x:v>0.5489515554501266</x:v>
      </x:c>
      <x:c r="C98" s="5" t="n">
        <x:v>0.2706518966438597</x:v>
      </x:c>
      <x:c r="D98" s="5" t="n">
        <x:v>0.3181078988880158</x:v>
      </x:c>
      <x:c r="E98" s="5" t="n">
        <x:v>0.256726068114144</x:v>
      </x:c>
      <x:c r="F98" s="5" t="n">
        <x:v>0.380445975357503</x:v>
      </x:c>
      <x:c r="G98" s="5" t="n">
        <x:v>0.11108264412371804</x:v>
      </x:c>
      <x:c r="H98" s="5" t="n">
        <x:v>0.5499867942325142</x:v>
      </x:c>
      <x:c r="I98" s="5" t="n">
        <x:v>0.5367434089636224</x:v>
      </x:c>
    </x:row>
    <x:row r="99" ht="23" customHeight="1">
      <x:c r="A99" s="1" t="n">
        <x:v>98</x:v>
      </x:c>
      <x:c r="B99" s="5" t="n">
        <x:v>0.7282233036076549</x:v>
      </x:c>
      <x:c r="C99" s="5" t="n">
        <x:v>0.5054282227463756</x:v>
      </x:c>
      <x:c r="D99" s="5" t="n">
        <x:v>0.3814181105580968</x:v>
      </x:c>
      <x:c r="E99" s="5" t="n">
        <x:v>0.4577942258006812</x:v>
      </x:c>
      <x:c r="F99" s="5" t="n">
        <x:v>0.5364325740343551</x:v>
      </x:c>
      <x:c r="G99" s="5" t="n">
        <x:v>0.001962916487511679</x:v>
      </x:c>
      <x:c r="H99" s="5" t="n">
        <x:v>0.10218656668288484</x:v>
      </x:c>
      <x:c r="I99" s="5" t="n">
        <x:v>0.7667419109566308</x:v>
      </x:c>
    </x:row>
    <x:row r="100" ht="23" customHeight="1">
      <x:c r="A100" s="1" t="n">
        <x:v>99</x:v>
      </x:c>
      <x:c r="B100" s="5" t="n">
        <x:v>0.1267312264640129</x:v>
      </x:c>
      <x:c r="C100" s="5" t="n">
        <x:v>0.06897845057988072</x:v>
      </x:c>
      <x:c r="D100" s="5" t="n">
        <x:v>0.05216014277292769</x:v>
      </x:c>
      <x:c r="E100" s="5" t="n">
        <x:v>0.8025423173437719</x:v>
      </x:c>
      <x:c r="F100" s="5" t="n">
        <x:v>0.11962556367429555</x:v>
      </x:c>
      <x:c r="G100" s="5" t="n">
        <x:v>0.3763061702138588</x:v>
      </x:c>
      <x:c r="H100" s="5" t="n">
        <x:v>0.8045676698807044</x:v>
      </x:c>
      <x:c r="I100" s="5" t="n">
        <x:v>0.308485868990083</x:v>
      </x:c>
    </x:row>
    <x:row r="101" ht="23" customHeight="1">
      <x:c r="A101" s="1" t="n">
        <x:v>100</x:v>
      </x:c>
      <x:c r="B101" s="5" t="n">
        <x:v>0.2619376717619589</x:v>
      </x:c>
      <x:c r="C101" s="5" t="n">
        <x:v>0.8756502061204974</x:v>
      </x:c>
      <x:c r="D101" s="5" t="n">
        <x:v>0.7013214710369191</x:v>
      </x:c>
      <x:c r="E101" s="5" t="n">
        <x:v>0.7790951176133568</x:v>
      </x:c>
      <x:c r="F101" s="5" t="n">
        <x:v>0.8993493945234711</x:v>
      </x:c>
      <x:c r="G101" s="5" t="n">
        <x:v>0.6581454698459753</x:v>
      </x:c>
      <x:c r="H101" s="5" t="n">
        <x:v>0.9447676053222425</x:v>
      </x:c>
      <x:c r="I101" s="5" t="n">
        <x:v>0.6460222697271154</x:v>
      </x:c>
    </x:row>
    <x:row r="102" ht="23" customHeight="1">
      <x:c r="A102" s="1"/>
      <x:c r="B102" s="1"/>
      <x:c r="C102" s="1"/>
      <x:c r="D102" s="1"/>
      <x:c r="E102" s="1"/>
      <x:c r="F102" s="1"/>
      <x:c r="G102" s="1"/>
      <x:c r="H102" s="1"/>
      <x:c r="I102" s="1"/>
    </x:row>
  </x:sheetData>
  <x:pageMargins left="0.7" right="0.7" top="0.75" bottom="0.75" header="0.3" footer="0.3"/>
</x:worksheet>
</file>