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4a270b2f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댓값과분산" sheetId="1" r:id="R1d37fa9a5bff497f"/>
    <x:sheet xmlns:r="http://schemas.openxmlformats.org/officeDocument/2006/relationships" name="이항분포" sheetId="2" r:id="R546670115cc54ce9"/>
    <x:sheet xmlns:r="http://schemas.openxmlformats.org/officeDocument/2006/relationships" name="정규분포" sheetId="3" r:id="R72449b8cec4342b0"/>
    <x:sheet xmlns:r="http://schemas.openxmlformats.org/officeDocument/2006/relationships" name="연습문제" sheetId="4" r:id="R74ffe102a00a41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00000"/>
    <x:numFmt numFmtId="201" formatCode="0.000"/>
    <x:numFmt numFmtId="202" formatCode="0.00%"/>
    <x:numFmt numFmtId="203" formatCode="0.00000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3" borderId="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2c4a4ffbf4333" /><Relationship Type="http://schemas.openxmlformats.org/officeDocument/2006/relationships/theme" Target="/xl/theme/theme1.xml" Id="Rf256d7a3cabf4b36" /><Relationship Type="http://schemas.openxmlformats.org/officeDocument/2006/relationships/sharedStrings" Target="/xl/sharedStrings.xml" Id="R81d97f757c7441af" /><Relationship Type="http://schemas.openxmlformats.org/officeDocument/2006/relationships/worksheet" Target="/xl/worksheets/sheet1.xml" Id="R1d37fa9a5bff497f" /><Relationship Type="http://schemas.openxmlformats.org/officeDocument/2006/relationships/worksheet" Target="/xl/worksheets/sheet2.xml" Id="R546670115cc54ce9" /><Relationship Type="http://schemas.openxmlformats.org/officeDocument/2006/relationships/worksheet" Target="/xl/worksheets/sheet3.xml" Id="R72449b8cec4342b0" /><Relationship Type="http://schemas.openxmlformats.org/officeDocument/2006/relationships/worksheet" Target="/xl/worksheets/sheet4.xml" Id="R74ffe102a00a41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3" hidden="0" customWidth="1"/>
    <x:col min="5" max="5" width="18" hidden="0" customWidth="1"/>
    <x:col min="6" max="6" width="29" hidden="0" customWidth="1"/>
    <x:col min="7" max="7" width="22" hidden="0" customWidth="1"/>
    <x:col min="8" max="8" width="18" hidden="0" customWidth="1"/>
  </x:cols>
  <x:sheetData>
    <x:row r="1" ht="29" customHeight="1">
      <x:c r="A1" s="4" t="str">
        <x:v>방문자 수(명)</x:v>
      </x:c>
      <x:c r="B1" s="4" t="str">
        <x:v>확률</x:v>
      </x:c>
      <x:c r="C1" s="4" t="str">
        <x:v>값×확률</x:v>
      </x:c>
      <x:c r="D1" s="4" t="str">
        <x:v>제곱편차×확률</x:v>
      </x:c>
      <x:c r="E1" s="1"/>
      <x:c r="F1" s="4" t="str">
        <x:v>계산</x:v>
      </x:c>
      <x:c r="G1" s="4" t="str">
        <x:v>값</x:v>
      </x:c>
      <x:c r="H1" s="1"/>
    </x:row>
    <x:row r="2" ht="26" customHeight="1">
      <x:c r="A2" s="1" t="n">
        <x:v>0</x:v>
      </x:c>
      <x:c r="B2" s="7" t="n">
        <x:v>0.2</x:v>
      </x:c>
      <x:c r="C2" s="8" t="n">
        <x:f>A2*B2</x:f>
        <x:v>0</x:v>
      </x:c>
      <x:c r="D2" s="8" t="n">
        <x:f>(A2-$G$2)^2*B2</x:f>
        <x:v>0.24200000000000005</x:v>
      </x:c>
      <x:c r="E2" s="1"/>
      <x:c r="F2" s="1" t="str">
        <x:v>기댓값(명)</x:v>
      </x:c>
      <x:c r="G2" s="6" t="n">
        <x:f>SUM(C2:C4)</x:f>
        <x:v>1.1</x:v>
      </x:c>
      <x:c r="H2" s="1"/>
    </x:row>
    <x:row r="3" ht="26" customHeight="1">
      <x:c r="A3" s="1" t="n">
        <x:v>1</x:v>
      </x:c>
      <x:c r="B3" s="7" t="n">
        <x:v>0.5</x:v>
      </x:c>
      <x:c r="C3" s="8" t="n">
        <x:f>A3*B3</x:f>
        <x:v>0.5</x:v>
      </x:c>
      <x:c r="D3" s="8" t="n">
        <x:f>(A3-$G$2)^2*B3</x:f>
        <x:v>0.005000000000000009</x:v>
      </x:c>
      <x:c r="E3" s="1"/>
      <x:c r="F3" s="1" t="str">
        <x:v>분산(명²)</x:v>
      </x:c>
      <x:c r="G3" s="6" t="n">
        <x:f>SUM(D2:D4)</x:f>
        <x:v>0.49</x:v>
      </x:c>
      <x:c r="H3" s="1"/>
    </x:row>
    <x:row r="4" ht="26" customHeight="1">
      <x:c r="A4" s="1" t="n">
        <x:v>2</x:v>
      </x:c>
      <x:c r="B4" s="7" t="n">
        <x:v>0.3</x:v>
      </x:c>
      <x:c r="C4" s="8" t="n">
        <x:f>A4*B4</x:f>
        <x:v>0.6</x:v>
      </x:c>
      <x:c r="D4" s="8" t="n">
        <x:f>(A4-$G$2)^2*B4</x:f>
        <x:v>0.24299999999999994</x:v>
      </x:c>
      <x:c r="E4" s="1"/>
      <x:c r="F4" s="1" t="str">
        <x:v>표준편차(명)</x:v>
      </x:c>
      <x:c r="G4" s="6" t="n">
        <x:f>SQRT(G3)</x:f>
        <x:v>0.7</x:v>
      </x:c>
      <x:c r="H4" s="1"/>
    </x:row>
    <x:row r="5" ht="26" customHeight="1">
      <x:c r="A5" s="1"/>
      <x:c r="B5" s="1"/>
      <x:c r="C5" s="1"/>
      <x:c r="D5" s="1"/>
      <x:c r="E5" s="1"/>
      <x:c r="F5" s="1" t="str">
        <x:v>확률 합</x:v>
      </x:c>
      <x:c r="G5" s="6" t="n">
        <x:f>SUM(B2:B4)</x:f>
        <x:v>1</x:v>
      </x:c>
      <x:c r="H5" s="1"/>
    </x:row>
    <x:row r="6" ht="26" customHeight="1">
      <x:c r="A6" s="1"/>
      <x:c r="B6" s="1"/>
      <x:c r="C6" s="1"/>
      <x:c r="D6" s="1"/>
      <x:c r="E6" s="1"/>
      <x:c r="F6" s="1" t="str">
        <x:v>1명 이상일 확률</x:v>
      </x:c>
      <x:c r="G6" s="6" t="n">
        <x:f>SUM(B3:B4)</x:f>
        <x:v>0.8</x:v>
      </x:c>
      <x:c r="H6" s="1"/>
    </x:row>
    <x:row r="7" ht="26" customHeight="1">
      <x:c r="A7" s="1" t="str">
        <x:v>직접 구성한 방문자 수의 확률모형. 확률 합은1로 둔다.</x:v>
      </x:c>
      <x:c r="B7" s="1"/>
      <x:c r="C7" s="1"/>
      <x:c r="D7" s="1"/>
      <x:c r="E7" s="1"/>
      <x:c r="F7" s="1" t="str">
        <x:v>값 제곱의 기댓값</x:v>
      </x:c>
      <x:c r="G7" s="6" t="n">
        <x:f>SUMPRODUCT(A2:A4,A2:A4,B2:B4)</x:f>
        <x:v>1.7</x:v>
      </x:c>
      <x:c r="H7" s="1"/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1"/>
      <x:c r="B9" s="1"/>
      <x:c r="C9" s="1"/>
      <x:c r="D9" s="1"/>
      <x:c r="E9" s="1"/>
      <x:c r="F9" s="1"/>
      <x:c r="G9" s="1"/>
      <x:c r="H9" s="1"/>
    </x:row>
    <x:row r="10" ht="26" customHeight="1">
      <x:c r="A10" s="1"/>
      <x:c r="B10" s="1"/>
      <x:c r="C10" s="1"/>
      <x:c r="D10" s="1"/>
      <x:c r="E10" s="1"/>
      <x:c r="F10" s="1"/>
      <x:c r="G10" s="1"/>
      <x:c r="H10" s="1"/>
    </x:row>
    <x:row r="11" ht="26" customHeight="1">
      <x:c r="A11" s="1"/>
      <x:c r="B11" s="1"/>
      <x:c r="C11" s="1"/>
      <x:c r="D11" s="1"/>
      <x:c r="E11" s="1"/>
      <x:c r="F11" s="1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  <x:row r="13" ht="26" customHeight="1">
      <x:c r="A13" s="1"/>
      <x:c r="B13" s="1"/>
      <x:c r="C13" s="1"/>
      <x:c r="D13" s="1"/>
      <x:c r="E13" s="1"/>
      <x:c r="F13" s="1"/>
      <x:c r="G13" s="1"/>
      <x:c r="H13" s="1"/>
    </x:row>
    <x:row r="14" ht="26" customHeight="1">
      <x:c r="A14" s="1"/>
      <x:c r="B14" s="1"/>
      <x:c r="C14" s="1"/>
      <x:c r="D14" s="1"/>
      <x:c r="E14" s="1"/>
      <x:c r="F14" s="1"/>
      <x:c r="G14" s="1"/>
      <x:c r="H14" s="1"/>
    </x:row>
    <x:row r="15" ht="26" customHeight="1">
      <x:c r="A15" s="1"/>
      <x:c r="B15" s="1"/>
      <x:c r="C15" s="1"/>
      <x:c r="D15" s="1"/>
      <x:c r="E15" s="1"/>
      <x:c r="F15" s="1"/>
      <x:c r="G15" s="1"/>
      <x:c r="H15" s="1"/>
    </x:row>
    <x:row r="16" ht="26" customHeight="1">
      <x:c r="A16" s="1"/>
      <x:c r="B16" s="1"/>
      <x:c r="C16" s="1"/>
      <x:c r="D16" s="1"/>
      <x:c r="E16" s="1"/>
      <x:c r="F16" s="1"/>
      <x:c r="G16" s="1"/>
      <x:c r="H16" s="1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</x:row>
    <x:row r="21" ht="26" customHeight="1">
      <x:c r="A21" s="1"/>
      <x:c r="B21" s="1"/>
      <x:c r="C21" s="1"/>
      <x:c r="D21" s="1"/>
      <x:c r="E21" s="1"/>
      <x:c r="F21" s="1"/>
      <x:c r="G21" s="1"/>
      <x:c r="H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9" hidden="0" customWidth="1"/>
    <x:col min="7" max="7" width="22" hidden="0" customWidth="1"/>
    <x:col min="8" max="8" width="18" hidden="0" customWidth="1"/>
  </x:cols>
  <x:sheetData>
    <x:row r="1" ht="29" customHeight="1">
      <x:c r="A1" s="4" t="str">
        <x:v>성공 수(회)</x:v>
      </x:c>
      <x:c r="B1" s="4" t="str">
        <x:v>조합수</x:v>
      </x:c>
      <x:c r="C1" s="4" t="str">
        <x:v>점확률</x:v>
      </x:c>
      <x:c r="D1" s="4" t="str">
        <x:v>누적확률</x:v>
      </x:c>
      <x:c r="E1" s="1"/>
      <x:c r="F1" s="4" t="str">
        <x:v>모형</x:v>
      </x:c>
      <x:c r="G1" s="4" t="str">
        <x:v>값</x:v>
      </x:c>
      <x:c r="H1" s="1"/>
    </x:row>
    <x:row r="2" ht="26" customHeight="1">
      <x:c r="A2" s="1" t="n">
        <x:v>0</x:v>
      </x:c>
      <x:c r="B2" s="1" t="n">
        <x:f>COMBIN($G$2,A2)</x:f>
        <x:v>1</x:v>
      </x:c>
      <x:c r="C2" s="10" t="n">
        <x:f>_xlfn.BINOM.DIST(A2,$G$2,$G$3,FALSE)</x:f>
        <x:v>0.03125</x:v>
      </x:c>
      <x:c r="D2" s="10" t="n">
        <x:f>_xlfn.BINOM.DIST(A2,$G$2,$G$3,TRUE)</x:f>
        <x:v>0.03125</x:v>
      </x:c>
      <x:c r="E2" s="1"/>
      <x:c r="F2" s="1" t="str">
        <x:v>시행 횟수(5회 고정)</x:v>
      </x:c>
      <x:c r="G2" s="1" t="n">
        <x:v>5</x:v>
      </x:c>
      <x:c r="H2" s="1"/>
    </x:row>
    <x:row r="3" ht="26" customHeight="1">
      <x:c r="A3" s="1" t="n">
        <x:v>1</x:v>
      </x:c>
      <x:c r="B3" s="1" t="n">
        <x:f>COMBIN($G$2,A3)</x:f>
        <x:v>5</x:v>
      </x:c>
      <x:c r="C3" s="10" t="n">
        <x:f>_xlfn.BINOM.DIST(A3,$G$2,$G$3,FALSE)</x:f>
        <x:v>0.15625</x:v>
      </x:c>
      <x:c r="D3" s="10" t="n">
        <x:f>_xlfn.BINOM.DIST(A3,$G$2,$G$3,TRUE)</x:f>
        <x:v>0.1875</x:v>
      </x:c>
      <x:c r="E3" s="1"/>
      <x:c r="F3" s="1" t="str">
        <x:v>성공확률</x:v>
      </x:c>
      <x:c r="G3" s="9" t="n">
        <x:v>0.5</x:v>
      </x:c>
      <x:c r="H3" s="1"/>
    </x:row>
    <x:row r="4" ht="26" customHeight="1">
      <x:c r="A4" s="1" t="n">
        <x:v>2</x:v>
      </x:c>
      <x:c r="B4" s="1" t="n">
        <x:f>COMBIN($G$2,A4)</x:f>
        <x:v>10</x:v>
      </x:c>
      <x:c r="C4" s="10" t="n">
        <x:f>_xlfn.BINOM.DIST(A4,$G$2,$G$3,FALSE)</x:f>
        <x:v>0.3125</x:v>
      </x:c>
      <x:c r="D4" s="10" t="n">
        <x:f>_xlfn.BINOM.DIST(A4,$G$2,$G$3,TRUE)</x:f>
        <x:v>0.5</x:v>
      </x:c>
      <x:c r="E4" s="1"/>
      <x:c r="F4" s="1"/>
      <x:c r="G4" s="1"/>
      <x:c r="H4" s="1"/>
    </x:row>
    <x:row r="5" ht="29" customHeight="1">
      <x:c r="A5" s="1" t="n">
        <x:v>3</x:v>
      </x:c>
      <x:c r="B5" s="1" t="n">
        <x:f>COMBIN($G$2,A5)</x:f>
        <x:v>10</x:v>
      </x:c>
      <x:c r="C5" s="10" t="n">
        <x:f>_xlfn.BINOM.DIST(A5,$G$2,$G$3,FALSE)</x:f>
        <x:v>0.3125</x:v>
      </x:c>
      <x:c r="D5" s="10" t="n">
        <x:f>_xlfn.BINOM.DIST(A5,$G$2,$G$3,TRUE)</x:f>
        <x:v>0.8125</x:v>
      </x:c>
      <x:c r="E5" s="1"/>
      <x:c r="F5" s="4" t="str">
        <x:v>계산</x:v>
      </x:c>
      <x:c r="G5" s="4" t="str">
        <x:v>값</x:v>
      </x:c>
      <x:c r="H5" s="1"/>
    </x:row>
    <x:row r="6" ht="26" customHeight="1">
      <x:c r="A6" s="1" t="n">
        <x:v>4</x:v>
      </x:c>
      <x:c r="B6" s="1" t="n">
        <x:f>COMBIN($G$2,A6)</x:f>
        <x:v>5</x:v>
      </x:c>
      <x:c r="C6" s="10" t="n">
        <x:f>_xlfn.BINOM.DIST(A6,$G$2,$G$3,FALSE)</x:f>
        <x:v>0.15625</x:v>
      </x:c>
      <x:c r="D6" s="10" t="n">
        <x:f>_xlfn.BINOM.DIST(A6,$G$2,$G$3,TRUE)</x:f>
        <x:v>0.96875</x:v>
      </x:c>
      <x:c r="E6" s="1"/>
      <x:c r="F6" s="1" t="str">
        <x:v>정확히2회</x:v>
      </x:c>
      <x:c r="G6" s="6" t="n">
        <x:f>_xlfn.BINOM.DIST(2,G2,G3,FALSE)</x:f>
        <x:v>0.3125</x:v>
      </x:c>
      <x:c r="H6" s="1"/>
    </x:row>
    <x:row r="7" ht="26" customHeight="1">
      <x:c r="A7" s="1" t="n">
        <x:v>5</x:v>
      </x:c>
      <x:c r="B7" s="1" t="n">
        <x:f>COMBIN($G$2,A7)</x:f>
        <x:v>1</x:v>
      </x:c>
      <x:c r="C7" s="10" t="n">
        <x:f>_xlfn.BINOM.DIST(A7,$G$2,$G$3,FALSE)</x:f>
        <x:v>0.03125</x:v>
      </x:c>
      <x:c r="D7" s="10" t="n">
        <x:f>_xlfn.BINOM.DIST(A7,$G$2,$G$3,TRUE)</x:f>
        <x:v>1</x:v>
      </x:c>
      <x:c r="E7" s="1"/>
      <x:c r="F7" s="1" t="str">
        <x:v>2회 이하</x:v>
      </x:c>
      <x:c r="G7" s="6" t="n">
        <x:f>_xlfn.BINOM.DIST(2,G2,G3,TRUE)</x:f>
        <x:v>0.5</x:v>
      </x:c>
      <x:c r="H7" s="1"/>
    </x:row>
    <x:row r="8" ht="26" customHeight="1">
      <x:c r="A8" s="1"/>
      <x:c r="B8" s="1"/>
      <x:c r="C8" s="1"/>
      <x:c r="D8" s="1"/>
      <x:c r="E8" s="1"/>
      <x:c r="F8" s="1" t="str">
        <x:v>2회 이상</x:v>
      </x:c>
      <x:c r="G8" s="6" t="n">
        <x:f>1-_xlfn.BINOM.DIST(1,G2,G3,TRUE)</x:f>
        <x:v>0.8125</x:v>
      </x:c>
      <x:c r="H8" s="1"/>
    </x:row>
    <x:row r="9" ht="26" customHeight="1">
      <x:c r="A9" s="1"/>
      <x:c r="B9" s="1"/>
      <x:c r="C9" s="1"/>
      <x:c r="D9" s="1"/>
      <x:c r="E9" s="1"/>
      <x:c r="F9" s="1" t="str">
        <x:v>1~3회</x:v>
      </x:c>
      <x:c r="G9" s="6" t="n">
        <x:f>_xlfn.BINOM.DIST(3,G2,G3,TRUE)-_xlfn.BINOM.DIST(0,G2,G3,TRUE)</x:f>
        <x:v>0.78125</x:v>
      </x:c>
      <x:c r="H9" s="1"/>
    </x:row>
    <x:row r="10" ht="26" customHeight="1">
      <x:c r="A10" s="1" t="str">
        <x:v>직접 구성한5회 독립 시행 모형. 성공확률을 바꾸어 비교한다.</x:v>
      </x:c>
      <x:c r="B10" s="1"/>
      <x:c r="C10" s="1"/>
      <x:c r="D10" s="1"/>
      <x:c r="E10" s="1"/>
      <x:c r="F10" s="1" t="str">
        <x:v>기댓값(회)</x:v>
      </x:c>
      <x:c r="G10" s="6" t="n">
        <x:f>G2*G3</x:f>
        <x:v>2.5</x:v>
      </x:c>
      <x:c r="H10" s="1"/>
    </x:row>
    <x:row r="11" ht="26" customHeight="1">
      <x:c r="A11" s="1"/>
      <x:c r="B11" s="1"/>
      <x:c r="C11" s="1"/>
      <x:c r="D11" s="1"/>
      <x:c r="E11" s="1"/>
      <x:c r="F11" s="1" t="str">
        <x:v>분산(회²)</x:v>
      </x:c>
      <x:c r="G11" s="6" t="n">
        <x:f>G2*G3*(1-G3)</x:f>
        <x:v>1.25</x:v>
      </x:c>
      <x:c r="H11" s="1"/>
    </x:row>
    <x:row r="12" ht="26" customHeight="1">
      <x:c r="A12" s="1"/>
      <x:c r="B12" s="1"/>
      <x:c r="C12" s="1"/>
      <x:c r="D12" s="1"/>
      <x:c r="E12" s="1"/>
      <x:c r="F12" s="1" t="str">
        <x:v>표준편차(회)</x:v>
      </x:c>
      <x:c r="G12" s="6" t="n">
        <x:f>SQRT(G11)</x:f>
        <x:v>1.118033988749895</x:v>
      </x:c>
      <x:c r="H12" s="1"/>
    </x:row>
    <x:row r="13" ht="26" customHeight="1">
      <x:c r="A13" s="1"/>
      <x:c r="B13" s="1"/>
      <x:c r="C13" s="1"/>
      <x:c r="D13" s="1"/>
      <x:c r="E13" s="1"/>
      <x:c r="F13" s="1" t="str">
        <x:v>점확률 합</x:v>
      </x:c>
      <x:c r="G13" s="6" t="n">
        <x:f>SUM(C2:C7)</x:f>
        <x:v>1</x:v>
      </x:c>
      <x:c r="H13" s="1"/>
    </x:row>
    <x:row r="14" ht="26" customHeight="1">
      <x:c r="A14" s="1"/>
      <x:c r="B14" s="1"/>
      <x:c r="C14" s="1"/>
      <x:c r="D14" s="1"/>
      <x:c r="E14" s="1"/>
      <x:c r="F14" s="1" t="str">
        <x:v>표에서 구한 기댓값</x:v>
      </x:c>
      <x:c r="G14" s="6" t="n">
        <x:f>SUMPRODUCT(A2:A7,C2:C7)</x:f>
        <x:v>2.5</x:v>
      </x:c>
      <x:c r="H14" s="1"/>
    </x:row>
    <x:row r="15" ht="26" customHeight="1">
      <x:c r="A15" s="1"/>
      <x:c r="B15" s="1"/>
      <x:c r="C15" s="1"/>
      <x:c r="D15" s="1"/>
      <x:c r="E15" s="1"/>
      <x:c r="F15" s="1" t="str">
        <x:v>표에서 구한 분산</x:v>
      </x:c>
      <x:c r="G15" s="6" t="n">
        <x:f>SUMPRODUCT(A2:A7,A2:A7,C2:C7)-G14^2</x:f>
        <x:v>1.25</x:v>
      </x:c>
      <x:c r="H15" s="1"/>
    </x:row>
    <x:row r="16" ht="26" customHeight="1">
      <x:c r="A16" s="1"/>
      <x:c r="B16" s="1"/>
      <x:c r="C16" s="1"/>
      <x:c r="D16" s="1"/>
      <x:c r="E16" s="1"/>
      <x:c r="F16" s="1"/>
      <x:c r="G16" s="1"/>
      <x:c r="H16" s="1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</x:row>
    <x:row r="21" ht="26" customHeight="1">
      <x:c r="A21" s="1"/>
      <x:c r="B21" s="1"/>
      <x:c r="C21" s="1"/>
      <x:c r="D21" s="1"/>
      <x:c r="E21" s="1"/>
      <x:c r="F21" s="1"/>
      <x:c r="G21" s="1"/>
      <x:c r="H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18" hidden="0" customWidth="1"/>
    <x:col min="5" max="5" width="18" hidden="0" customWidth="1"/>
    <x:col min="6" max="6" width="29" hidden="0" customWidth="1"/>
    <x:col min="7" max="7" width="22" hidden="0" customWidth="1"/>
    <x:col min="8" max="8" width="18" hidden="0" customWidth="1"/>
  </x:cols>
  <x:sheetData>
    <x:row r="1" ht="29" customHeight="1">
      <x:c r="A1" s="4" t="str">
        <x:v>무게(g)</x:v>
      </x:c>
      <x:c r="B1" s="4" t="str">
        <x:v>아래 누적확률</x:v>
      </x:c>
      <x:c r="C1" s="4" t="str">
        <x:v>밀도(1/g)</x:v>
      </x:c>
      <x:c r="D1" s="4" t="str">
        <x:v>표준화값</x:v>
      </x:c>
      <x:c r="E1" s="1"/>
      <x:c r="F1" s="4" t="str">
        <x:v>모형 입력</x:v>
      </x:c>
      <x:c r="G1" s="4" t="str">
        <x:v>값</x:v>
      </x:c>
      <x:c r="H1" s="1"/>
    </x:row>
    <x:row r="2" ht="26" customHeight="1">
      <x:c r="A2" s="1" t="n">
        <x:v>496</x:v>
      </x:c>
      <x:c r="B2" s="6" t="n">
        <x:f>_xlfn.NORM.DIST(A2,$G$2,$G$3,TRUE)</x:f>
        <x:v>0.02275013194817921</x:v>
      </x:c>
      <x:c r="C2" s="6" t="n">
        <x:f>_xlfn.NORM.DIST(A2,$G$2,$G$3,FALSE)</x:f>
        <x:v>0.026995483256594024</x:v>
      </x:c>
      <x:c r="D2" s="6" t="n">
        <x:f>(A2-$G$2)/$G$3</x:f>
        <x:v>-2</x:v>
      </x:c>
      <x:c r="E2" s="1"/>
      <x:c r="F2" s="1" t="str">
        <x:v>평균(g)</x:v>
      </x:c>
      <x:c r="G2" s="5" t="n">
        <x:v>500</x:v>
      </x:c>
      <x:c r="H2" s="1"/>
    </x:row>
    <x:row r="3" ht="26" customHeight="1">
      <x:c r="A3" s="1" t="n">
        <x:v>498</x:v>
      </x:c>
      <x:c r="B3" s="6" t="n">
        <x:f>_xlfn.NORM.DIST(A3,$G$2,$G$3,TRUE)</x:f>
        <x:v>0.15865525393145707</x:v>
      </x:c>
      <x:c r="C3" s="6" t="n">
        <x:f>_xlfn.NORM.DIST(A3,$G$2,$G$3,FALSE)</x:f>
        <x:v>0.12098536225957167</x:v>
      </x:c>
      <x:c r="D3" s="6" t="n">
        <x:f>(A3-$G$2)/$G$3</x:f>
        <x:v>-1</x:v>
      </x:c>
      <x:c r="E3" s="1"/>
      <x:c r="F3" s="1" t="str">
        <x:v>표준편차(g)</x:v>
      </x:c>
      <x:c r="G3" s="5" t="n">
        <x:v>2</x:v>
      </x:c>
      <x:c r="H3" s="1"/>
    </x:row>
    <x:row r="4" ht="26" customHeight="1">
      <x:c r="A4" s="1" t="n">
        <x:v>500</x:v>
      </x:c>
      <x:c r="B4" s="6" t="n">
        <x:f>_xlfn.NORM.DIST(A4,$G$2,$G$3,TRUE)</x:f>
        <x:v>0.5</x:v>
      </x:c>
      <x:c r="C4" s="6" t="n">
        <x:f>_xlfn.NORM.DIST(A4,$G$2,$G$3,FALSE)</x:f>
        <x:v>0.19947114020071632</x:v>
      </x:c>
      <x:c r="D4" s="6" t="n">
        <x:f>(A4-$G$2)/$G$3</x:f>
        <x:v>0</x:v>
      </x:c>
      <x:c r="E4" s="1"/>
      <x:c r="F4" s="1" t="str">
        <x:v>구간 아래끝(g)</x:v>
      </x:c>
      <x:c r="G4" s="5" t="n">
        <x:v>498</x:v>
      </x:c>
      <x:c r="H4" s="1"/>
    </x:row>
    <x:row r="5" ht="26" customHeight="1">
      <x:c r="A5" s="1" t="n">
        <x:v>502</x:v>
      </x:c>
      <x:c r="B5" s="6" t="n">
        <x:f>_xlfn.NORM.DIST(A5,$G$2,$G$3,TRUE)</x:f>
        <x:v>0.8413447460685429</x:v>
      </x:c>
      <x:c r="C5" s="6" t="n">
        <x:f>_xlfn.NORM.DIST(A5,$G$2,$G$3,FALSE)</x:f>
        <x:v>0.12098536225957167</x:v>
      </x:c>
      <x:c r="D5" s="6" t="n">
        <x:f>(A5-$G$2)/$G$3</x:f>
        <x:v>1</x:v>
      </x:c>
      <x:c r="E5" s="1"/>
      <x:c r="F5" s="1" t="str">
        <x:v>구간 위끝(g)</x:v>
      </x:c>
      <x:c r="G5" s="5" t="n">
        <x:v>502</x:v>
      </x:c>
      <x:c r="H5" s="1"/>
    </x:row>
    <x:row r="6" ht="26" customHeight="1">
      <x:c r="A6" s="1" t="n">
        <x:v>503</x:v>
      </x:c>
      <x:c r="B6" s="6" t="n">
        <x:f>_xlfn.NORM.DIST(A6,$G$2,$G$3,TRUE)</x:f>
        <x:v>0.9331927987311419</x:v>
      </x:c>
      <x:c r="C6" s="6" t="n">
        <x:f>_xlfn.NORM.DIST(A6,$G$2,$G$3,FALSE)</x:f>
        <x:v>0.06475879783294586</x:v>
      </x:c>
      <x:c r="D6" s="6" t="n">
        <x:f>(A6-$G$2)/$G$3</x:f>
        <x:v>1.5</x:v>
      </x:c>
      <x:c r="E6" s="1"/>
      <x:c r="F6" s="1" t="str">
        <x:v>목표 누적확률</x:v>
      </x:c>
      <x:c r="G6" s="9" t="n">
        <x:v>0.95</x:v>
      </x:c>
      <x:c r="H6" s="1"/>
    </x:row>
    <x:row r="7" ht="26" customHeight="1">
      <x:c r="A7" s="1" t="n">
        <x:v>504</x:v>
      </x:c>
      <x:c r="B7" s="6" t="n">
        <x:f>_xlfn.NORM.DIST(A7,$G$2,$G$3,TRUE)</x:f>
        <x:v>0.9772498680518208</x:v>
      </x:c>
      <x:c r="C7" s="6" t="n">
        <x:f>_xlfn.NORM.DIST(A7,$G$2,$G$3,FALSE)</x:f>
        <x:v>0.026995483256594024</x:v>
      </x:c>
      <x:c r="D7" s="6" t="n">
        <x:f>(A7-$G$2)/$G$3</x:f>
        <x:v>2</x:v>
      </x:c>
      <x:c r="E7" s="1"/>
      <x:c r="F7" s="1" t="str">
        <x:v>비교 표준편차(g)</x:v>
      </x:c>
      <x:c r="G7" s="5" t="n">
        <x:v>4</x:v>
      </x:c>
      <x:c r="H7" s="1"/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9" customHeight="1">
      <x:c r="A9" s="1"/>
      <x:c r="B9" s="1"/>
      <x:c r="C9" s="1"/>
      <x:c r="D9" s="1"/>
      <x:c r="E9" s="1"/>
      <x:c r="F9" s="4" t="str">
        <x:v>계산</x:v>
      </x:c>
      <x:c r="G9" s="4" t="str">
        <x:v>값</x:v>
      </x:c>
      <x:c r="H9" s="1"/>
    </x:row>
    <x:row r="10" ht="26" customHeight="1">
      <x:c r="A10" s="1" t="str">
        <x:v>직접 정한 정규모형. 개별 제품 무게의 분포다.</x:v>
      </x:c>
      <x:c r="B10" s="1"/>
      <x:c r="C10" s="1"/>
      <x:c r="D10" s="1"/>
      <x:c r="E10" s="1"/>
      <x:c r="F10" s="1" t="str">
        <x:v>입력구간확률</x:v>
      </x:c>
      <x:c r="G10" s="6" t="n">
        <x:f>_xlfn.NORM.DIST(G5,G2,G3,TRUE)-_xlfn.NORM.DIST(G4,G2,G3,TRUE)</x:f>
        <x:v>0.6826894921370859</x:v>
      </x:c>
      <x:c r="H10" s="1"/>
    </x:row>
    <x:row r="11" ht="26" customHeight="1">
      <x:c r="A11" s="1"/>
      <x:c r="B11" s="1"/>
      <x:c r="C11" s="1"/>
      <x:c r="D11" s="1"/>
      <x:c r="E11" s="1"/>
      <x:c r="F11" s="1" t="str">
        <x:v>496g미만 확률</x:v>
      </x:c>
      <x:c r="G11" s="6" t="n">
        <x:f>_xlfn.NORM.DIST(496,G2,G3,TRUE)</x:f>
        <x:v>0.02275013194817921</x:v>
      </x:c>
      <x:c r="H11" s="1"/>
    </x:row>
    <x:row r="12" ht="26" customHeight="1">
      <x:c r="A12" s="1"/>
      <x:c r="B12" s="1"/>
      <x:c r="C12" s="1"/>
      <x:c r="D12" s="1"/>
      <x:c r="E12" s="1"/>
      <x:c r="F12" s="1" t="str">
        <x:v>503g초과 확률</x:v>
      </x:c>
      <x:c r="G12" s="6" t="n">
        <x:f>1-_xlfn.NORM.DIST(503,G2,G3,TRUE)</x:f>
        <x:v>0.06680720126885809</x:v>
      </x:c>
      <x:c r="H12" s="1"/>
    </x:row>
    <x:row r="13" ht="26" customHeight="1">
      <x:c r="A13" s="1"/>
      <x:c r="B13" s="1"/>
      <x:c r="C13" s="1"/>
      <x:c r="D13" s="1"/>
      <x:c r="E13" s="1"/>
      <x:c r="F13" s="1" t="str">
        <x:v>목표 분위수(g)</x:v>
      </x:c>
      <x:c r="G13" s="6" t="n">
        <x:f>_xlfn.NORM.INV(G6,G2,G3)</x:f>
        <x:v>503.2897072539029</x:v>
      </x:c>
      <x:c r="H13" s="1"/>
    </x:row>
    <x:row r="14" ht="26" customHeight="1">
      <x:c r="A14" s="1"/>
      <x:c r="B14" s="1"/>
      <x:c r="C14" s="1"/>
      <x:c r="D14" s="1"/>
      <x:c r="E14" s="1"/>
      <x:c r="F14" s="1" t="str">
        <x:v>가운데95% 아래(g)</x:v>
      </x:c>
      <x:c r="G14" s="6" t="n">
        <x:f>_xlfn.NORM.INV(0.025,G2,G3)</x:f>
        <x:v>496.0800720309199</x:v>
      </x:c>
      <x:c r="H14" s="1"/>
    </x:row>
    <x:row r="15" ht="26" customHeight="1">
      <x:c r="A15" s="1"/>
      <x:c r="B15" s="1"/>
      <x:c r="C15" s="1"/>
      <x:c r="D15" s="1"/>
      <x:c r="E15" s="1"/>
      <x:c r="F15" s="1" t="str">
        <x:v>가운데95% 위(g)</x:v>
      </x:c>
      <x:c r="G15" s="6" t="n">
        <x:f>_xlfn.NORM.INV(0.975,G2,G3)</x:f>
        <x:v>503.9199279690801</x:v>
      </x:c>
      <x:c r="H15" s="1"/>
    </x:row>
    <x:row r="16" ht="26" customHeight="1">
      <x:c r="A16" s="1"/>
      <x:c r="B16" s="1"/>
      <x:c r="C16" s="1"/>
      <x:c r="D16" s="1"/>
      <x:c r="E16" s="1"/>
      <x:c r="F16" s="1" t="str">
        <x:v>평균±2표준편차확률</x:v>
      </x:c>
      <x:c r="G16" s="6" t="n">
        <x:f>_xlfn.NORM.DIST(G2+2*G3,G2,G3,TRUE)-_xlfn.NORM.DIST(G2-2*G3,G2,G3,TRUE)</x:f>
        <x:v>0.9544997361036416</x:v>
      </x:c>
      <x:c r="H16" s="1"/>
    </x:row>
    <x:row r="17" ht="26" customHeight="1">
      <x:c r="A17" s="1"/>
      <x:c r="B17" s="1"/>
      <x:c r="C17" s="1"/>
      <x:c r="D17" s="1"/>
      <x:c r="E17" s="1"/>
      <x:c r="F17" s="1" t="str">
        <x:v>평균에서kg밀도(1/kg)</x:v>
      </x:c>
      <x:c r="G17" s="6" t="n">
        <x:f>_xlfn.NORM.DIST(G2/1000,G2/1000,G3/1000,FALSE)</x:f>
        <x:v>199.47114020071638</x:v>
      </x:c>
      <x:c r="H17" s="1"/>
    </x:row>
    <x:row r="18" ht="26" customHeight="1">
      <x:c r="A18" s="1"/>
      <x:c r="B18" s="1"/>
      <x:c r="C18" s="1"/>
      <x:c r="D18" s="1"/>
      <x:c r="E18" s="1"/>
      <x:c r="F18" s="1" t="str">
        <x:v>분위수→누적 재계산</x:v>
      </x:c>
      <x:c r="G18" s="6" t="n">
        <x:f>_xlfn.NORM.DIST(G13,G2,G3,TRUE)</x:f>
        <x:v>0.9499999999999986</x:v>
      </x:c>
      <x:c r="H18" s="1"/>
    </x:row>
    <x:row r="19" ht="26" customHeight="1">
      <x:c r="A19" s="1"/>
      <x:c r="B19" s="1"/>
      <x:c r="C19" s="1"/>
      <x:c r="D19" s="1"/>
      <x:c r="E19" s="1"/>
      <x:c r="F19" s="1" t="str">
        <x:v>표준화로 구간확률</x:v>
      </x:c>
      <x:c r="G19" s="6" t="n">
        <x:f>_xlfn.NORM.S.DIST((G5-G2)/G3,TRUE)-_xlfn.NORM.S.DIST((G4-G2)/G3,TRUE)</x:f>
        <x:v>0.6826894921370859</x:v>
      </x:c>
      <x:c r="H19" s="1"/>
    </x:row>
    <x:row r="20" ht="26" customHeight="1">
      <x:c r="A20" s="1"/>
      <x:c r="B20" s="1"/>
      <x:c r="C20" s="1"/>
      <x:c r="D20" s="1"/>
      <x:c r="E20" s="1"/>
      <x:c r="F20" s="1" t="str">
        <x:v>비교표준편차 구간확률</x:v>
      </x:c>
      <x:c r="G20" s="6" t="n">
        <x:f>_xlfn.NORM.DIST(G5,G2,G7,TRUE)-_xlfn.NORM.DIST(G4,G2,G7,TRUE)</x:f>
        <x:v>0.38292492254802624</x:v>
      </x:c>
      <x:c r="H20" s="1"/>
    </x:row>
    <x:row r="21" ht="26" customHeight="1">
      <x:c r="A21" s="1"/>
      <x:c r="B21" s="1"/>
      <x:c r="C21" s="1"/>
      <x:c r="D21" s="1"/>
      <x:c r="E21" s="1"/>
      <x:c r="F21" s="1" t="str">
        <x:v>503g의z값</x:v>
      </x:c>
      <x:c r="G21" s="6" t="n">
        <x:f>(503-G2)/G3</x:f>
        <x:v>1.5</x:v>
      </x:c>
      <x:c r="H21" s="1"/>
    </x:row>
    <x:row r="22" ht="26" customHeight="1">
      <x:c r="A22" s="1"/>
      <x:c r="B22" s="1"/>
      <x:c r="C22" s="1"/>
      <x:c r="D22" s="1"/>
      <x:c r="E22" s="1"/>
      <x:c r="F22" s="1" t="str">
        <x:v>표준정규95% 경계</x:v>
      </x:c>
      <x:c r="G22" s="6" t="n">
        <x:f>_xlfn.NORM.S.INV(0.95)</x:f>
        <x:v>1.6448536269514724</x:v>
      </x:c>
      <x:c r="H22" s="1"/>
    </x:row>
    <x:row r="23" ht="26" customHeight="1">
      <x:c r="A23" s="1"/>
      <x:c r="B23" s="1"/>
      <x:c r="C23" s="1"/>
      <x:c r="D23" s="1"/>
      <x:c r="E23" s="1"/>
      <x:c r="F23" s="1" t="str">
        <x:v>표준정규97.5% 경계</x:v>
      </x:c>
      <x:c r="G23" s="6" t="n">
        <x:f>_xlfn.NORM.S.INV(0.975)</x:f>
        <x:v>1.9599639845400545</x:v>
      </x:c>
      <x:c r="H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3" hidden="0" customWidth="1"/>
    <x:col min="5" max="5" width="18" hidden="0" customWidth="1"/>
    <x:col min="6" max="6" width="29" hidden="0" customWidth="1"/>
    <x:col min="7" max="7" width="22" hidden="0" customWidth="1"/>
    <x:col min="8" max="8" width="18" hidden="0" customWidth="1"/>
  </x:cols>
  <x:sheetData>
    <x:row r="1" ht="29" customHeight="1">
      <x:c r="A1" s="4" t="str">
        <x:v>문제3 값</x:v>
      </x:c>
      <x:c r="B1" s="4" t="str">
        <x:v>확률</x:v>
      </x:c>
      <x:c r="C1" s="4" t="str">
        <x:v>값×확률</x:v>
      </x:c>
      <x:c r="D1" s="4" t="str">
        <x:v>제곱편차×확률</x:v>
      </x:c>
      <x:c r="E1" s="1"/>
      <x:c r="F1" s="4" t="str">
        <x:v>계산</x:v>
      </x:c>
      <x:c r="G1" s="4" t="str">
        <x:v>값</x:v>
      </x:c>
      <x:c r="H1" s="1"/>
    </x:row>
    <x:row r="2" ht="26" customHeight="1">
      <x:c r="A2" s="1" t="n">
        <x:v>0</x:v>
      </x:c>
      <x:c r="B2" s="1" t="n">
        <x:v>0.1</x:v>
      </x:c>
      <x:c r="C2" s="1" t="n">
        <x:f>A2*B2</x:f>
        <x:v>0</x:v>
      </x:c>
      <x:c r="D2" s="1" t="n">
        <x:f>(A2-$G$2)^2*B2</x:f>
        <x:v>0.361</x:v>
      </x:c>
      <x:c r="E2" s="1"/>
      <x:c r="F2" s="1" t="str">
        <x:v>문제3 기댓값</x:v>
      </x:c>
      <x:c r="G2" s="6" t="n">
        <x:f>SUM(C2:C5)</x:f>
        <x:v>1.9</x:v>
      </x:c>
      <x:c r="H2" s="1"/>
    </x:row>
    <x:row r="3" ht="26" customHeight="1">
      <x:c r="A3" s="1" t="n">
        <x:v>1</x:v>
      </x:c>
      <x:c r="B3" s="1" t="n">
        <x:v>0.2</x:v>
      </x:c>
      <x:c r="C3" s="1" t="n">
        <x:f>A3*B3</x:f>
        <x:v>0.2</x:v>
      </x:c>
      <x:c r="D3" s="1" t="n">
        <x:f>(A3-$G$2)^2*B3</x:f>
        <x:v>0.16199999999999998</x:v>
      </x:c>
      <x:c r="E3" s="1"/>
      <x:c r="F3" s="1" t="str">
        <x:v>문제3 분산</x:v>
      </x:c>
      <x:c r="G3" s="6" t="n">
        <x:f>SUM(D2:D5)</x:f>
        <x:v>0.8899999999999999</x:v>
      </x:c>
      <x:c r="H3" s="1"/>
    </x:row>
    <x:row r="4" ht="26" customHeight="1">
      <x:c r="A4" s="1" t="n">
        <x:v>2</x:v>
      </x:c>
      <x:c r="B4" s="1" t="n">
        <x:v>0.4</x:v>
      </x:c>
      <x:c r="C4" s="1" t="n">
        <x:f>A4*B4</x:f>
        <x:v>0.8</x:v>
      </x:c>
      <x:c r="D4" s="1" t="n">
        <x:f>(A4-$G$2)^2*B4</x:f>
        <x:v>0.004000000000000007</x:v>
      </x:c>
      <x:c r="E4" s="1"/>
      <x:c r="F4" s="1" t="str">
        <x:v>문제3 표준편차</x:v>
      </x:c>
      <x:c r="G4" s="6" t="n">
        <x:f>SQRT(G3)</x:f>
        <x:v>0.9433981132056604</x:v>
      </x:c>
      <x:c r="H4" s="1"/>
    </x:row>
    <x:row r="5" ht="26" customHeight="1">
      <x:c r="A5" s="1" t="n">
        <x:v>3</x:v>
      </x:c>
      <x:c r="B5" s="1" t="n">
        <x:v>0.3</x:v>
      </x:c>
      <x:c r="C5" s="1" t="n">
        <x:f>A5*B5</x:f>
        <x:v>0.8999999999999999</x:v>
      </x:c>
      <x:c r="D5" s="1" t="n">
        <x:f>(A5-$G$2)^2*B5</x:f>
        <x:v>0.36300000000000004</x:v>
      </x:c>
      <x:c r="E5" s="1"/>
      <x:c r="F5" s="1"/>
      <x:c r="G5" s="1"/>
      <x:c r="H5" s="1"/>
    </x:row>
    <x:row r="6" ht="26" customHeight="1">
      <x:c r="A6" s="1"/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29" customHeight="1">
      <x:c r="A8" s="1"/>
      <x:c r="B8" s="1"/>
      <x:c r="C8" s="1"/>
      <x:c r="D8" s="1"/>
      <x:c r="E8" s="1"/>
      <x:c r="F8" s="4" t="str">
        <x:v>문제5 모형</x:v>
      </x:c>
      <x:c r="G8" s="4" t="str">
        <x:v>값</x:v>
      </x:c>
      <x:c r="H8" s="1"/>
    </x:row>
    <x:row r="9" ht="29" customHeight="1">
      <x:c r="A9" s="4" t="str">
        <x:v>문제5 성공 수</x:v>
      </x:c>
      <x:c r="B9" s="4" t="str">
        <x:v>점확률</x:v>
      </x:c>
      <x:c r="C9" s="4" t="str">
        <x:v>누적확률</x:v>
      </x:c>
      <x:c r="D9" s="1"/>
      <x:c r="E9" s="1"/>
      <x:c r="F9" s="1" t="str">
        <x:v>시행 횟수</x:v>
      </x:c>
      <x:c r="G9" s="1" t="n">
        <x:v>4</x:v>
      </x:c>
      <x:c r="H9" s="1"/>
    </x:row>
    <x:row r="10" ht="26" customHeight="1">
      <x:c r="A10" s="1" t="n">
        <x:v>0</x:v>
      </x:c>
      <x:c r="B10" s="6" t="n">
        <x:f>_xlfn.BINOM.DIST(A10,$G$9,$G$10,FALSE)</x:f>
        <x:v>0.31640625</x:v>
      </x:c>
      <x:c r="C10" s="6" t="n">
        <x:f>_xlfn.BINOM.DIST(A10,$G$9,$G$10,TRUE)</x:f>
        <x:v>0.31640625</x:v>
      </x:c>
      <x:c r="D10" s="1"/>
      <x:c r="E10" s="1"/>
      <x:c r="F10" s="1" t="str">
        <x:v>성공확률</x:v>
      </x:c>
      <x:c r="G10" s="11" t="n">
        <x:v>0.25</x:v>
      </x:c>
      <x:c r="H10" s="1"/>
    </x:row>
    <x:row r="11" ht="26" customHeight="1">
      <x:c r="A11" s="1" t="n">
        <x:v>1</x:v>
      </x:c>
      <x:c r="B11" s="6" t="n">
        <x:f>_xlfn.BINOM.DIST(A11,$G$9,$G$10,FALSE)</x:f>
        <x:v>0.421875</x:v>
      </x:c>
      <x:c r="C11" s="6" t="n">
        <x:f>_xlfn.BINOM.DIST(A11,$G$9,$G$10,TRUE)</x:f>
        <x:v>0.73828125</x:v>
      </x:c>
      <x:c r="D11" s="1"/>
      <x:c r="E11" s="1"/>
      <x:c r="F11" s="1"/>
      <x:c r="G11" s="1"/>
      <x:c r="H11" s="1"/>
    </x:row>
    <x:row r="12" ht="29" customHeight="1">
      <x:c r="A12" s="1" t="n">
        <x:v>2</x:v>
      </x:c>
      <x:c r="B12" s="6" t="n">
        <x:f>_xlfn.BINOM.DIST(A12,$G$9,$G$10,FALSE)</x:f>
        <x:v>0.2109375</x:v>
      </x:c>
      <x:c r="C12" s="6" t="n">
        <x:f>_xlfn.BINOM.DIST(A12,$G$9,$G$10,TRUE)</x:f>
        <x:v>0.94921875</x:v>
      </x:c>
      <x:c r="D12" s="1"/>
      <x:c r="E12" s="1"/>
      <x:c r="F12" s="4" t="str">
        <x:v>계산</x:v>
      </x:c>
      <x:c r="G12" s="4" t="str">
        <x:v>값</x:v>
      </x:c>
      <x:c r="H12" s="1"/>
    </x:row>
    <x:row r="13" ht="26" customHeight="1">
      <x:c r="A13" s="1" t="n">
        <x:v>3</x:v>
      </x:c>
      <x:c r="B13" s="6" t="n">
        <x:f>_xlfn.BINOM.DIST(A13,$G$9,$G$10,FALSE)</x:f>
        <x:v>0.046875</x:v>
      </x:c>
      <x:c r="C13" s="6" t="n">
        <x:f>_xlfn.BINOM.DIST(A13,$G$9,$G$10,TRUE)</x:f>
        <x:v>0.99609375</x:v>
      </x:c>
      <x:c r="D13" s="1"/>
      <x:c r="E13" s="1"/>
      <x:c r="F13" s="1" t="str">
        <x:v>문제5 정확히2회</x:v>
      </x:c>
      <x:c r="G13" s="6" t="n">
        <x:f>_xlfn.BINOM.DIST(2,G9,G10,FALSE)</x:f>
        <x:v>0.2109375</x:v>
      </x:c>
      <x:c r="H13" s="1"/>
    </x:row>
    <x:row r="14" ht="26" customHeight="1">
      <x:c r="A14" s="1" t="n">
        <x:v>4</x:v>
      </x:c>
      <x:c r="B14" s="6" t="n">
        <x:f>_xlfn.BINOM.DIST(A14,$G$9,$G$10,FALSE)</x:f>
        <x:v>0.00390625</x:v>
      </x:c>
      <x:c r="C14" s="6" t="n">
        <x:f>_xlfn.BINOM.DIST(A14,$G$9,$G$10,TRUE)</x:f>
        <x:v>1</x:v>
      </x:c>
      <x:c r="D14" s="1"/>
      <x:c r="E14" s="1"/>
      <x:c r="F14" s="1" t="str">
        <x:v>문제5 1회 이하</x:v>
      </x:c>
      <x:c r="G14" s="6" t="n">
        <x:f>_xlfn.BINOM.DIST(1,G9,G10,TRUE)</x:f>
        <x:v>0.73828125</x:v>
      </x:c>
      <x:c r="H14" s="1"/>
    </x:row>
    <x:row r="15" ht="26" customHeight="1">
      <x:c r="A15" s="1"/>
      <x:c r="B15" s="1"/>
      <x:c r="C15" s="1"/>
      <x:c r="D15" s="1"/>
      <x:c r="E15" s="1"/>
      <x:c r="F15" s="1" t="str">
        <x:v>문제5 2회 이상</x:v>
      </x:c>
      <x:c r="G15" s="6" t="n">
        <x:f>1-G14</x:f>
        <x:v>0.26171875</x:v>
      </x:c>
      <x:c r="H15" s="1"/>
    </x:row>
    <x:row r="16" ht="26" customHeight="1">
      <x:c r="A16" s="1"/>
      <x:c r="B16" s="1"/>
      <x:c r="C16" s="1"/>
      <x:c r="D16" s="1"/>
      <x:c r="E16" s="1"/>
      <x:c r="F16" s="1" t="str">
        <x:v>문제5 기댓값</x:v>
      </x:c>
      <x:c r="G16" s="6" t="n">
        <x:f>G9*G10</x:f>
        <x:v>1</x:v>
      </x:c>
      <x:c r="H16" s="1"/>
    </x:row>
    <x:row r="17" ht="26" customHeight="1">
      <x:c r="A17" s="1"/>
      <x:c r="B17" s="1"/>
      <x:c r="C17" s="1"/>
      <x:c r="D17" s="1"/>
      <x:c r="E17" s="1"/>
      <x:c r="F17" s="1" t="str">
        <x:v>문제5 분산</x:v>
      </x:c>
      <x:c r="G17" s="6" t="n">
        <x:f>G9*G10*(1-G10)</x:f>
        <x:v>0.75</x:v>
      </x:c>
      <x:c r="H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9" customHeight="1">
      <x:c r="A19" s="4" t="str">
        <x:v>문제7 무게(g)</x:v>
      </x:c>
      <x:c r="B19" s="4" t="str">
        <x:v>아래 누적확률</x:v>
      </x:c>
      <x:c r="C19" s="4" t="str">
        <x:v>밀도(1/g)</x:v>
      </x:c>
      <x:c r="D19" s="4" t="str">
        <x:v>표준화값</x:v>
      </x:c>
      <x:c r="E19" s="1"/>
      <x:c r="F19" s="1"/>
      <x:c r="G19" s="1"/>
      <x:c r="H19" s="1"/>
    </x:row>
    <x:row r="20" ht="29" customHeight="1">
      <x:c r="A20" s="1" t="n">
        <x:v>190</x:v>
      </x:c>
      <x:c r="B20" s="6" t="n">
        <x:f>_xlfn.NORM.DIST(A20,$G$21,$G$22,TRUE)</x:f>
        <x:v>0.02275013194817921</x:v>
      </x:c>
      <x:c r="C20" s="6" t="n">
        <x:f>_xlfn.NORM.DIST(A20,$G$21,$G$22,FALSE)</x:f>
        <x:v>0.010798193302637614</x:v>
      </x:c>
      <x:c r="D20" s="6" t="n">
        <x:f>(A20-$G$21)/$G$22</x:f>
        <x:v>-2</x:v>
      </x:c>
      <x:c r="E20" s="1"/>
      <x:c r="F20" s="4" t="str">
        <x:v>문제7~9 입력</x:v>
      </x:c>
      <x:c r="G20" s="4" t="str">
        <x:v>값</x:v>
      </x:c>
      <x:c r="H20" s="1"/>
    </x:row>
    <x:row r="21" ht="26" customHeight="1">
      <x:c r="A21" s="1" t="n">
        <x:v>195</x:v>
      </x:c>
      <x:c r="B21" s="6" t="n">
        <x:f>_xlfn.NORM.DIST(A21,$G$21,$G$22,TRUE)</x:f>
        <x:v>0.15865525393145707</x:v>
      </x:c>
      <x:c r="C21" s="6" t="n">
        <x:f>_xlfn.NORM.DIST(A21,$G$21,$G$22,FALSE)</x:f>
        <x:v>0.04839414490382869</x:v>
      </x:c>
      <x:c r="D21" s="6" t="n">
        <x:f>(A21-$G$21)/$G$22</x:f>
        <x:v>-1</x:v>
      </x:c>
      <x:c r="E21" s="1"/>
      <x:c r="F21" s="1" t="str">
        <x:v>평균(g)</x:v>
      </x:c>
      <x:c r="G21" s="1" t="n">
        <x:v>200</x:v>
      </x:c>
      <x:c r="H21" s="1"/>
    </x:row>
    <x:row r="22" ht="26" customHeight="1">
      <x:c r="A22" s="1" t="n">
        <x:v>200</x:v>
      </x:c>
      <x:c r="B22" s="6" t="n">
        <x:f>_xlfn.NORM.DIST(A22,$G$21,$G$22,TRUE)</x:f>
        <x:v>0.5</x:v>
      </x:c>
      <x:c r="C22" s="6" t="n">
        <x:f>_xlfn.NORM.DIST(A22,$G$21,$G$22,FALSE)</x:f>
        <x:v>0.07978845608028656</x:v>
      </x:c>
      <x:c r="D22" s="6" t="n">
        <x:f>(A22-$G$21)/$G$22</x:f>
        <x:v>0</x:v>
      </x:c>
      <x:c r="E22" s="1"/>
      <x:c r="F22" s="1" t="str">
        <x:v>표준편차(g)</x:v>
      </x:c>
      <x:c r="G22" s="1" t="n">
        <x:v>5</x:v>
      </x:c>
      <x:c r="H22" s="1"/>
    </x:row>
    <x:row r="23" ht="26" customHeight="1">
      <x:c r="A23" s="1" t="n">
        <x:v>205</x:v>
      </x:c>
      <x:c r="B23" s="6" t="n">
        <x:f>_xlfn.NORM.DIST(A23,$G$21,$G$22,TRUE)</x:f>
        <x:v>0.8413447460685429</x:v>
      </x:c>
      <x:c r="C23" s="6" t="n">
        <x:f>_xlfn.NORM.DIST(A23,$G$21,$G$22,FALSE)</x:f>
        <x:v>0.04839414490382869</x:v>
      </x:c>
      <x:c r="D23" s="6" t="n">
        <x:f>(A23-$G$21)/$G$22</x:f>
        <x:v>1</x:v>
      </x:c>
      <x:c r="E23" s="1"/>
      <x:c r="F23" s="1" t="str">
        <x:v>목표 누적확률</x:v>
      </x:c>
      <x:c r="G23" s="11" t="n">
        <x:v>0.9</x:v>
      </x:c>
      <x:c r="H23" s="1"/>
    </x:row>
    <x:row r="24" ht="26" customHeight="1">
      <x:c r="A24" s="1" t="n">
        <x:v>210</x:v>
      </x:c>
      <x:c r="B24" s="6" t="n">
        <x:f>_xlfn.NORM.DIST(A24,$G$21,$G$22,TRUE)</x:f>
        <x:v>0.9772498680518208</x:v>
      </x:c>
      <x:c r="C24" s="6" t="n">
        <x:f>_xlfn.NORM.DIST(A24,$G$21,$G$22,FALSE)</x:f>
        <x:v>0.010798193302637614</x:v>
      </x:c>
      <x:c r="D24" s="6" t="n">
        <x:f>(A24-$G$21)/$G$22</x:f>
        <x:v>2</x:v>
      </x:c>
      <x:c r="E24" s="1"/>
      <x:c r="F24" s="1"/>
      <x:c r="G24" s="1"/>
      <x:c r="H24" s="1"/>
    </x:row>
    <x:row r="25" ht="29" customHeight="1">
      <x:c r="A25" s="1"/>
      <x:c r="B25" s="1"/>
      <x:c r="C25" s="1"/>
      <x:c r="D25" s="1"/>
      <x:c r="E25" s="1"/>
      <x:c r="F25" s="4" t="str">
        <x:v>계산</x:v>
      </x:c>
      <x:c r="G25" s="4" t="str">
        <x:v>값</x:v>
      </x:c>
      <x:c r="H25" s="1"/>
    </x:row>
    <x:row r="26" ht="26" customHeight="1">
      <x:c r="A26" s="1"/>
      <x:c r="B26" s="1"/>
      <x:c r="C26" s="1"/>
      <x:c r="D26" s="1"/>
      <x:c r="E26" s="1"/>
      <x:c r="F26" s="1" t="str">
        <x:v>195~205g확률</x:v>
      </x:c>
      <x:c r="G26" s="6" t="n">
        <x:f>_xlfn.NORM.DIST(205,G21,G22,TRUE)-_xlfn.NORM.DIST(195,G21,G22,TRUE)</x:f>
        <x:v>0.6826894921370859</x:v>
      </x:c>
      <x:c r="H26" s="1"/>
    </x:row>
    <x:row r="27" ht="26" customHeight="1">
      <x:c r="A27" s="1"/>
      <x:c r="B27" s="1"/>
      <x:c r="C27" s="1"/>
      <x:c r="D27" s="1"/>
      <x:c r="E27" s="1"/>
      <x:c r="F27" s="1" t="str">
        <x:v>210g초과확률</x:v>
      </x:c>
      <x:c r="G27" s="6" t="n">
        <x:f>1-_xlfn.NORM.DIST(210,G21,G22,TRUE)</x:f>
        <x:v>0.02275013194817921</x:v>
      </x:c>
      <x:c r="H27" s="1"/>
    </x:row>
    <x:row r="28" ht="26" customHeight="1">
      <x:c r="A28" s="1"/>
      <x:c r="B28" s="1"/>
      <x:c r="C28" s="1"/>
      <x:c r="D28" s="1"/>
      <x:c r="E28" s="1"/>
      <x:c r="F28" s="1" t="str">
        <x:v>90번째 백분위수(g)</x:v>
      </x:c>
      <x:c r="G28" s="6" t="n">
        <x:f>_xlfn.NORM.INV(G23,G21,G22)</x:f>
        <x:v>206.407757827723</x:v>
      </x:c>
      <x:c r="H28" s="1"/>
    </x:row>
    <x:row r="29" ht="26" customHeight="1">
      <x:c r="A29" s="1"/>
      <x:c r="B29" s="1"/>
      <x:c r="C29" s="1"/>
      <x:c r="D29" s="1"/>
      <x:c r="E29" s="1"/>
      <x:c r="F29" s="1" t="str">
        <x:v>가운데90% 아래(g)</x:v>
      </x:c>
      <x:c r="G29" s="6" t="n">
        <x:f>_xlfn.NORM.INV(0.05,G21,G22)</x:f>
        <x:v>191.77573186524265</x:v>
      </x:c>
      <x:c r="H29" s="1"/>
    </x:row>
    <x:row r="30" ht="26" customHeight="1">
      <x:c r="A30" s="1"/>
      <x:c r="B30" s="1"/>
      <x:c r="C30" s="1"/>
      <x:c r="D30" s="1"/>
      <x:c r="E30" s="1"/>
      <x:c r="F30" s="1" t="str">
        <x:v>가운데90% 위(g)</x:v>
      </x:c>
      <x:c r="G30" s="6" t="n">
        <x:f>_xlfn.NORM.INV(0.95,G21,G22)</x:f>
        <x:v>208.22426813475735</x:v>
      </x:c>
      <x:c r="H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