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c4046ea86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추출결과" sheetId="1" r:id="Rb8c6bceb166b49ca"/>
    <x:sheet xmlns:r="http://schemas.openxmlformats.org/officeDocument/2006/relationships" name="표집틀" sheetId="2" r:id="Rb83f865d4c3942f9"/>
    <x:sheet xmlns:r="http://schemas.openxmlformats.org/officeDocument/2006/relationships" name="연습" sheetId="3" r:id="Rde8f06083d814a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000"/>
    <x:numFmt numFmtId="201" formatCode="0.0%"/>
    <x:numFmt numFmtId="202" formatCode="0.00"/>
  </x:numFmts>
  <x:fonts count="3">
    <x:font>
      <x:sz val="11"/>
      <x:name val="Carlito"/>
    </x:font>
    <x:font>
      <x:sz val="11"/>
      <x:color rgb="FF263342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3475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3b137eba1499b" /><Relationship Type="http://schemas.openxmlformats.org/officeDocument/2006/relationships/theme" Target="/xl/theme/theme1.xml" Id="Rec2b03863e1e4ed0" /><Relationship Type="http://schemas.openxmlformats.org/officeDocument/2006/relationships/sharedStrings" Target="/xl/sharedStrings.xml" Id="R98938bf6400c4bd4" /><Relationship Type="http://schemas.openxmlformats.org/officeDocument/2006/relationships/worksheet" Target="/xl/worksheets/sheet1.xml" Id="Rb8c6bceb166b49ca" /><Relationship Type="http://schemas.openxmlformats.org/officeDocument/2006/relationships/worksheet" Target="/xl/worksheets/sheet2.xml" Id="Rb83f865d4c3942f9" /><Relationship Type="http://schemas.openxmlformats.org/officeDocument/2006/relationships/worksheet" Target="/xl/worksheets/sheet3.xml" Id="Rde8f06083d814a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28" customHeight="1">
      <x:c r="A1" s="3" t="str">
        <x:v>학생번호</x:v>
      </x:c>
      <x:c r="B1" s="3" t="str">
        <x:v>수업시간대</x:v>
      </x:c>
      <x:c r="C1" s="3" t="str">
        <x:v>분반</x:v>
      </x:c>
      <x:c r="D1" s="3" t="str">
        <x:v>고정 난수</x:v>
      </x:c>
      <x:c r="E1" s="1"/>
      <x:c r="F1" s="3" t="str">
        <x:v>층</x:v>
      </x:c>
      <x:c r="G1" s="3" t="str">
        <x:v>모집단 인원</x:v>
      </x:c>
      <x:c r="H1" s="3" t="str">
        <x:v>추출 인원</x:v>
      </x:c>
      <x:c r="I1" s="3" t="str">
        <x:v>포함 기회</x:v>
      </x:c>
      <x:c r="J1" s="1"/>
      <x:c r="K1" s="1"/>
      <x:c r="L1" s="1"/>
    </x:row>
    <x:row r="2" ht="25" customHeight="1">
      <x:c r="A2" s="1" t="str">
        <x:f>INDEX('표집틀'!A$2:A$21,MATCH(1,'표집틀'!$E$2:$E$21,0))</x:f>
        <x:v>T02</x:v>
      </x:c>
      <x:c r="B2" s="1" t="str">
        <x:f>INDEX('표집틀'!B$2:B$21,MATCH(1,'표집틀'!$E$2:$E$21,0))</x:f>
        <x:v>주간</x:v>
      </x:c>
      <x:c r="C2" s="1" t="str">
        <x:f>INDEX('표집틀'!C$2:C$21,MATCH(1,'표집틀'!$E$2:$E$21,0))</x:f>
        <x:v>분반1</x:v>
      </x:c>
      <x:c r="D2" s="4" t="n">
        <x:f>INDEX('표집틀'!D$2:D$21,MATCH(1,'표집틀'!$E$2:$E$21,0))</x:f>
        <x:v>0.082441</x:v>
      </x:c>
      <x:c r="E2" s="1"/>
      <x:c r="F2" s="1" t="str">
        <x:v>주간</x:v>
      </x:c>
      <x:c r="G2" s="1" t="n">
        <x:f>COUNTIFS('표집틀'!B2:B21,F2)</x:f>
        <x:v>12</x:v>
      </x:c>
      <x:c r="H2" s="1" t="n">
        <x:f>5*G2/$B$11</x:f>
        <x:v>3</x:v>
      </x:c>
      <x:c r="I2" s="5" t="n">
        <x:f>H2/G2</x:f>
        <x:v>0.25</x:v>
      </x:c>
      <x:c r="J2" s="1"/>
      <x:c r="K2" s="1"/>
      <x:c r="L2" s="1"/>
    </x:row>
    <x:row r="3" ht="25" customHeight="1">
      <x:c r="A3" s="1" t="str">
        <x:f>INDEX('표집틀'!A$2:A$21,MATCH(2,'표집틀'!$E$2:$E$21,0))</x:f>
        <x:v>T04</x:v>
      </x:c>
      <x:c r="B3" s="1" t="str">
        <x:f>INDEX('표집틀'!B$2:B$21,MATCH(2,'표집틀'!$E$2:$E$21,0))</x:f>
        <x:v>주간</x:v>
      </x:c>
      <x:c r="C3" s="1" t="str">
        <x:f>INDEX('표집틀'!C$2:C$21,MATCH(2,'표집틀'!$E$2:$E$21,0))</x:f>
        <x:v>분반1</x:v>
      </x:c>
      <x:c r="D3" s="4" t="n">
        <x:f>INDEX('표집틀'!D$2:D$21,MATCH(2,'표집틀'!$E$2:$E$21,0))</x:f>
        <x:v>0.150015</x:v>
      </x:c>
      <x:c r="E3" s="1"/>
      <x:c r="F3" s="1" t="str">
        <x:v>야간</x:v>
      </x:c>
      <x:c r="G3" s="1" t="n">
        <x:f>COUNTIFS('표집틀'!B2:B21,F3)</x:f>
        <x:v>8</x:v>
      </x:c>
      <x:c r="H3" s="1" t="n">
        <x:f>5*G3/$B$11</x:f>
        <x:v>2</x:v>
      </x:c>
      <x:c r="I3" s="5" t="n">
        <x:f>H3/G3</x:f>
        <x:v>0.25</x:v>
      </x:c>
      <x:c r="J3" s="1"/>
      <x:c r="K3" s="1"/>
      <x:c r="L3" s="1"/>
    </x:row>
    <x:row r="4" ht="25" customHeight="1">
      <x:c r="A4" s="1" t="str">
        <x:f>INDEX('표집틀'!A$2:A$21,MATCH(3,'표집틀'!$E$2:$E$21,0))</x:f>
        <x:v>T10</x:v>
      </x:c>
      <x:c r="B4" s="1" t="str">
        <x:f>INDEX('표집틀'!B$2:B$21,MATCH(3,'표집틀'!$E$2:$E$21,0))</x:f>
        <x:v>주간</x:v>
      </x:c>
      <x:c r="C4" s="1" t="str">
        <x:f>INDEX('표집틀'!C$2:C$21,MATCH(3,'표집틀'!$E$2:$E$21,0))</x:f>
        <x:v>분반2</x:v>
      </x:c>
      <x:c r="D4" s="4" t="n">
        <x:f>INDEX('표집틀'!D$2:D$21,MATCH(3,'표집틀'!$E$2:$E$21,0))</x:f>
        <x:v>0.232797</x:v>
      </x:c>
      <x:c r="E4" s="1"/>
      <x:c r="F4" s="1"/>
      <x:c r="G4" s="1"/>
      <x:c r="H4" s="1"/>
      <x:c r="I4" s="1"/>
      <x:c r="J4" s="1"/>
      <x:c r="K4" s="1"/>
      <x:c r="L4" s="1"/>
    </x:row>
    <x:row r="5" ht="25" customHeight="1">
      <x:c r="A5" s="1" t="str">
        <x:f>INDEX('표집틀'!A$2:A$21,MATCH(4,'표집틀'!$E$2:$E$21,0))</x:f>
        <x:v>T11</x:v>
      </x:c>
      <x:c r="B5" s="1" t="str">
        <x:f>INDEX('표집틀'!B$2:B$21,MATCH(4,'표집틀'!$E$2:$E$21,0))</x:f>
        <x:v>주간</x:v>
      </x:c>
      <x:c r="C5" s="1" t="str">
        <x:f>INDEX('표집틀'!C$2:C$21,MATCH(4,'표집틀'!$E$2:$E$21,0))</x:f>
        <x:v>분반3</x:v>
      </x:c>
      <x:c r="D5" s="4" t="n">
        <x:f>INDEX('표집틀'!D$2:D$21,MATCH(4,'표집틀'!$E$2:$E$21,0))</x:f>
        <x:v>0.263937</x:v>
      </x:c>
      <x:c r="E5" s="1"/>
      <x:c r="F5" s="1"/>
      <x:c r="G5" s="1"/>
      <x:c r="H5" s="1"/>
      <x:c r="I5" s="1"/>
      <x:c r="J5" s="1"/>
      <x:c r="K5" s="1"/>
      <x:c r="L5" s="1"/>
    </x:row>
    <x:row r="6" ht="28" customHeight="1">
      <x:c r="A6" s="1" t="str">
        <x:f>INDEX('표집틀'!A$2:A$21,MATCH(5,'표집틀'!$E$2:$E$21,0))</x:f>
        <x:v>T19</x:v>
      </x:c>
      <x:c r="B6" s="1" t="str">
        <x:f>INDEX('표집틀'!B$2:B$21,MATCH(5,'표집틀'!$E$2:$E$21,0))</x:f>
        <x:v>야간</x:v>
      </x:c>
      <x:c r="C6" s="1" t="str">
        <x:f>INDEX('표집틀'!C$2:C$21,MATCH(5,'표집틀'!$E$2:$E$21,0))</x:f>
        <x:v>분반4</x:v>
      </x:c>
      <x:c r="D6" s="4" t="n">
        <x:f>INDEX('표집틀'!D$2:D$21,MATCH(5,'표집틀'!$E$2:$E$21,0))</x:f>
        <x:v>0.297867</x:v>
      </x:c>
      <x:c r="E6" s="1"/>
      <x:c r="F6" s="3" t="str">
        <x:v>학생번호</x:v>
      </x:c>
      <x:c r="G6" s="3" t="str">
        <x:v>수업시간대</x:v>
      </x:c>
      <x:c r="H6" s="3" t="str">
        <x:v>분반</x:v>
      </x:c>
      <x:c r="I6" s="3" t="str">
        <x:v>고정 난수</x:v>
      </x:c>
      <x:c r="J6" s="1"/>
      <x:c r="K6" s="1"/>
      <x:c r="L6" s="1"/>
    </x:row>
    <x:row r="7" ht="25" customHeight="1">
      <x:c r="A7" s="1"/>
      <x:c r="B7" s="1"/>
      <x:c r="C7" s="1"/>
      <x:c r="D7" s="1"/>
      <x:c r="E7" s="1"/>
      <x:c r="F7" s="1" t="str">
        <x:f>INDEX('표집틀'!A$2:A$21,MATCH("주간1",'표집틀'!$G$2:$G$21,0))</x:f>
        <x:v>T02</x:v>
      </x:c>
      <x:c r="G7" s="1" t="str">
        <x:f>INDEX('표집틀'!B$2:B$21,MATCH("주간1",'표집틀'!$G$2:$G$21,0))</x:f>
        <x:v>주간</x:v>
      </x:c>
      <x:c r="H7" s="1" t="str">
        <x:f>INDEX('표집틀'!C$2:C$21,MATCH("주간1",'표집틀'!$G$2:$G$21,0))</x:f>
        <x:v>분반1</x:v>
      </x:c>
      <x:c r="I7" s="4" t="n">
        <x:f>INDEX('표집틀'!D$2:D$21,MATCH("주간1",'표집틀'!$G$2:$G$21,0))</x:f>
        <x:v>0.082441</x:v>
      </x:c>
      <x:c r="J7" s="1"/>
      <x:c r="K7" s="1"/>
      <x:c r="L7" s="1"/>
    </x:row>
    <x:row r="8" ht="25" customHeight="1">
      <x:c r="A8" s="1" t="str">
        <x:v>단순무작위 비복원 추출 5명</x:v>
      </x:c>
      <x:c r="B8" s="1"/>
      <x:c r="C8" s="1"/>
      <x:c r="D8" s="1"/>
      <x:c r="E8" s="1"/>
      <x:c r="F8" s="1" t="str">
        <x:f>INDEX('표집틀'!A$2:A$21,MATCH("주간2",'표집틀'!$G$2:$G$21,0))</x:f>
        <x:v>T04</x:v>
      </x:c>
      <x:c r="G8" s="1" t="str">
        <x:f>INDEX('표집틀'!B$2:B$21,MATCH("주간2",'표집틀'!$G$2:$G$21,0))</x:f>
        <x:v>주간</x:v>
      </x:c>
      <x:c r="H8" s="1" t="str">
        <x:f>INDEX('표집틀'!C$2:C$21,MATCH("주간2",'표집틀'!$G$2:$G$21,0))</x:f>
        <x:v>분반1</x:v>
      </x:c>
      <x:c r="I8" s="4" t="n">
        <x:f>INDEX('표집틀'!D$2:D$21,MATCH("주간2",'표집틀'!$G$2:$G$21,0))</x:f>
        <x:v>0.150015</x:v>
      </x:c>
      <x:c r="J8" s="1"/>
      <x:c r="K8" s="1"/>
      <x:c r="L8" s="1"/>
    </x:row>
    <x:row r="9" ht="25" customHeight="1">
      <x:c r="A9" s="1"/>
      <x:c r="B9" s="1"/>
      <x:c r="C9" s="1"/>
      <x:c r="D9" s="1"/>
      <x:c r="E9" s="1"/>
      <x:c r="F9" s="1" t="str">
        <x:f>INDEX('표집틀'!A$2:A$21,MATCH("주간3",'표집틀'!$G$2:$G$21,0))</x:f>
        <x:v>T10</x:v>
      </x:c>
      <x:c r="G9" s="1" t="str">
        <x:f>INDEX('표집틀'!B$2:B$21,MATCH("주간3",'표집틀'!$G$2:$G$21,0))</x:f>
        <x:v>주간</x:v>
      </x:c>
      <x:c r="H9" s="1" t="str">
        <x:f>INDEX('표집틀'!C$2:C$21,MATCH("주간3",'표집틀'!$G$2:$G$21,0))</x:f>
        <x:v>분반2</x:v>
      </x:c>
      <x:c r="I9" s="4" t="n">
        <x:f>INDEX('표집틀'!D$2:D$21,MATCH("주간3",'표집틀'!$G$2:$G$21,0))</x:f>
        <x:v>0.232797</x:v>
      </x:c>
      <x:c r="J9" s="1"/>
      <x:c r="K9" s="1"/>
      <x:c r="L9" s="1"/>
    </x:row>
    <x:row r="10" ht="28" customHeight="1">
      <x:c r="A10" s="3" t="str">
        <x:v>요약</x:v>
      </x:c>
      <x:c r="B10" s="3" t="str">
        <x:v>값</x:v>
      </x:c>
      <x:c r="C10" s="1"/>
      <x:c r="D10" s="1"/>
      <x:c r="E10" s="1"/>
      <x:c r="F10" s="1" t="str">
        <x:f>INDEX('표집틀'!A$2:A$21,MATCH("야간1",'표집틀'!$G$2:$G$21,0))</x:f>
        <x:v>T19</x:v>
      </x:c>
      <x:c r="G10" s="1" t="str">
        <x:f>INDEX('표집틀'!B$2:B$21,MATCH("야간1",'표집틀'!$G$2:$G$21,0))</x:f>
        <x:v>야간</x:v>
      </x:c>
      <x:c r="H10" s="1" t="str">
        <x:f>INDEX('표집틀'!C$2:C$21,MATCH("야간1",'표집틀'!$G$2:$G$21,0))</x:f>
        <x:v>분반4</x:v>
      </x:c>
      <x:c r="I10" s="4" t="n">
        <x:f>INDEX('표집틀'!D$2:D$21,MATCH("야간1",'표집틀'!$G$2:$G$21,0))</x:f>
        <x:v>0.297867</x:v>
      </x:c>
      <x:c r="J10" s="1"/>
      <x:c r="K10" s="1"/>
      <x:c r="L10" s="1"/>
    </x:row>
    <x:row r="11" ht="25" customHeight="1">
      <x:c r="A11" s="1" t="str">
        <x:v>표집틀 인원</x:v>
      </x:c>
      <x:c r="B11" s="1" t="n">
        <x:f>COUNTA('표집틀'!A2:A21)</x:f>
        <x:v>20</x:v>
      </x:c>
      <x:c r="C11" s="1"/>
      <x:c r="D11" s="1"/>
      <x:c r="E11" s="1"/>
      <x:c r="F11" s="1" t="str">
        <x:f>INDEX('표집틀'!A$2:A$21,MATCH("야간2",'표집틀'!$G$2:$G$21,0))</x:f>
        <x:v>T14</x:v>
      </x:c>
      <x:c r="G11" s="1" t="str">
        <x:f>INDEX('표집틀'!B$2:B$21,MATCH("야간2",'표집틀'!$G$2:$G$21,0))</x:f>
        <x:v>야간</x:v>
      </x:c>
      <x:c r="H11" s="1" t="str">
        <x:f>INDEX('표집틀'!C$2:C$21,MATCH("야간2",'표집틀'!$G$2:$G$21,0))</x:f>
        <x:v>분반3</x:v>
      </x:c>
      <x:c r="I11" s="4" t="n">
        <x:f>INDEX('표집틀'!D$2:D$21,MATCH("야간2",'표집틀'!$G$2:$G$21,0))</x:f>
        <x:v>0.384711</x:v>
      </x:c>
      <x:c r="J11" s="1"/>
      <x:c r="K11" s="1"/>
      <x:c r="L11" s="1"/>
    </x:row>
    <x:row r="12" ht="25" customHeight="1">
      <x:c r="A12" s="1" t="str">
        <x:v>참조 표본 인원</x:v>
      </x:c>
      <x:c r="B12" s="1" t="n">
        <x:f>COUNTA(A2:A6)</x:f>
        <x:v>5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 ht="25" customHeight="1">
      <x:c r="A13" s="1" t="str">
        <x:v>각 학생 포함 기회</x:v>
      </x:c>
      <x:c r="B13" s="5" t="n">
        <x:f>B12/B11</x:f>
        <x:v>0.25</x:v>
      </x:c>
      <x:c r="C13" s="1"/>
      <x:c r="D13" s="1"/>
      <x:c r="E13" s="1"/>
      <x:c r="F13" s="1" t="str">
        <x:v>층별로 주간 3명·야간 2명 추출</x:v>
      </x:c>
      <x:c r="G13" s="1"/>
      <x:c r="H13" s="1"/>
      <x:c r="I13" s="1"/>
      <x:c r="J13" s="1"/>
      <x:c r="K13" s="1"/>
      <x:c r="L13" s="1"/>
    </x:row>
    <x:row r="14" ht="25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25" customHeight="1">
      <x:c r="A16" s="1" t="str">
        <x:v>고정 난수의 순번을 수식으로 계산한 표다. 엑셀 정렬 메뉴 실행 기록과 구별한다.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25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21" hidden="0" customWidth="1"/>
    <x:col min="10" max="10" width="16" hidden="0" customWidth="1"/>
    <x:col min="11" max="11" width="16" hidden="0" customWidth="1"/>
  </x:cols>
  <x:sheetData>
    <x:row r="1" ht="28" customHeight="1">
      <x:c r="A1" s="3" t="str">
        <x:v>학생번호</x:v>
      </x:c>
      <x:c r="B1" s="3" t="str">
        <x:v>수업시간대</x:v>
      </x:c>
      <x:c r="C1" s="3" t="str">
        <x:v>분반</x:v>
      </x:c>
      <x:c r="D1" s="3" t="str">
        <x:v>고정 난수</x:v>
      </x:c>
      <x:c r="E1" s="3" t="str">
        <x:v>전체 순번</x:v>
      </x:c>
      <x:c r="F1" s="3" t="str">
        <x:v>층 내 순번</x:v>
      </x:c>
      <x:c r="G1" s="3" t="str">
        <x:v>층 선택 키</x:v>
      </x:c>
      <x:c r="H1" s="1"/>
      <x:c r="I1" s="3" t="str">
        <x:v>새 RAND 연습</x:v>
      </x:c>
      <x:c r="J1" s="1"/>
      <x:c r="K1" s="1"/>
    </x:row>
    <x:row r="2" ht="25" customHeight="1">
      <x:c r="A2" s="1" t="str">
        <x:v>T01</x:v>
      </x:c>
      <x:c r="B2" s="1" t="str">
        <x:v>주간</x:v>
      </x:c>
      <x:c r="C2" s="1" t="str">
        <x:v>분반1</x:v>
      </x:c>
      <x:c r="D2" s="4" t="n">
        <x:v>0.681298</x:v>
      </x:c>
      <x:c r="E2" s="1" t="n">
        <x:f>COUNTIFS($D$2:$D$21,"&lt;"&amp;D2)+1</x:f>
        <x:v>14</x:v>
      </x:c>
      <x:c r="F2" s="1" t="n">
        <x:f>COUNTIFS($B$2:$B$21,B2,$D$2:$D$21,"&lt;"&amp;D2)+1</x:f>
        <x:v>10</x:v>
      </x:c>
      <x:c r="G2" s="1" t="str">
        <x:f>B2&amp;F2</x:f>
        <x:v>주간10</x:v>
      </x:c>
      <x:c r="H2" s="1"/>
      <x:c r="I2" s="4" t="n">
        <x:f>RAND()</x:f>
        <x:v>0.9310113888918307</x:v>
      </x:c>
      <x:c r="J2" s="1"/>
      <x:c r="K2" s="1"/>
    </x:row>
    <x:row r="3" ht="25" customHeight="1">
      <x:c r="A3" s="1" t="str">
        <x:v>T02</x:v>
      </x:c>
      <x:c r="B3" s="1" t="str">
        <x:v>주간</x:v>
      </x:c>
      <x:c r="C3" s="1" t="str">
        <x:v>분반1</x:v>
      </x:c>
      <x:c r="D3" s="4" t="n">
        <x:v>0.082441</x:v>
      </x:c>
      <x:c r="E3" s="1" t="n">
        <x:f>COUNTIFS($D$2:$D$21,"&lt;"&amp;D3)+1</x:f>
        <x:v>1</x:v>
      </x:c>
      <x:c r="F3" s="1" t="n">
        <x:f>COUNTIFS($B$2:$B$21,B3,$D$2:$D$21,"&lt;"&amp;D3)+1</x:f>
        <x:v>1</x:v>
      </x:c>
      <x:c r="G3" s="1" t="str">
        <x:f>B3&amp;F3</x:f>
        <x:v>주간1</x:v>
      </x:c>
      <x:c r="H3" s="1"/>
      <x:c r="I3" s="4" t="n">
        <x:f>RAND()</x:f>
        <x:v>0.03544013889945219</x:v>
      </x:c>
      <x:c r="J3" s="1"/>
      <x:c r="K3" s="1"/>
    </x:row>
    <x:row r="4" ht="25" customHeight="1">
      <x:c r="A4" s="1" t="str">
        <x:v>T03</x:v>
      </x:c>
      <x:c r="B4" s="1" t="str">
        <x:v>주간</x:v>
      </x:c>
      <x:c r="C4" s="1" t="str">
        <x:v>분반1</x:v>
      </x:c>
      <x:c r="D4" s="4" t="n">
        <x:v>0.566306</x:v>
      </x:c>
      <x:c r="E4" s="1" t="n">
        <x:f>COUNTIFS($D$2:$D$21,"&lt;"&amp;D4)+1</x:f>
        <x:v>10</x:v>
      </x:c>
      <x:c r="F4" s="1" t="n">
        <x:f>COUNTIFS($B$2:$B$21,B4,$D$2:$D$21,"&lt;"&amp;D4)+1</x:f>
        <x:v>7</x:v>
      </x:c>
      <x:c r="G4" s="1" t="str">
        <x:f>B4&amp;F4</x:f>
        <x:v>주간7</x:v>
      </x:c>
      <x:c r="H4" s="1"/>
      <x:c r="I4" s="4" t="n">
        <x:f>RAND()</x:f>
        <x:v>0.22031675238855475</x:v>
      </x:c>
      <x:c r="J4" s="1"/>
      <x:c r="K4" s="1"/>
    </x:row>
    <x:row r="5" ht="25" customHeight="1">
      <x:c r="A5" s="1" t="str">
        <x:v>T04</x:v>
      </x:c>
      <x:c r="B5" s="1" t="str">
        <x:v>주간</x:v>
      </x:c>
      <x:c r="C5" s="1" t="str">
        <x:v>분반1</x:v>
      </x:c>
      <x:c r="D5" s="4" t="n">
        <x:v>0.150015</x:v>
      </x:c>
      <x:c r="E5" s="1" t="n">
        <x:f>COUNTIFS($D$2:$D$21,"&lt;"&amp;D5)+1</x:f>
        <x:v>2</x:v>
      </x:c>
      <x:c r="F5" s="1" t="n">
        <x:f>COUNTIFS($B$2:$B$21,B5,$D$2:$D$21,"&lt;"&amp;D5)+1</x:f>
        <x:v>2</x:v>
      </x:c>
      <x:c r="G5" s="1" t="str">
        <x:f>B5&amp;F5</x:f>
        <x:v>주간2</x:v>
      </x:c>
      <x:c r="H5" s="1"/>
      <x:c r="I5" s="4" t="n">
        <x:f>RAND()</x:f>
        <x:v>0.38991836581703465</x:v>
      </x:c>
      <x:c r="J5" s="1"/>
      <x:c r="K5" s="1"/>
    </x:row>
    <x:row r="6" ht="25" customHeight="1">
      <x:c r="A6" s="1" t="str">
        <x:v>T05</x:v>
      </x:c>
      <x:c r="B6" s="1" t="str">
        <x:v>주간</x:v>
      </x:c>
      <x:c r="C6" s="1" t="str">
        <x:v>분반1</x:v>
      </x:c>
      <x:c r="D6" s="4" t="n">
        <x:v>0.647885</x:v>
      </x:c>
      <x:c r="E6" s="1" t="n">
        <x:f>COUNTIFS($D$2:$D$21,"&lt;"&amp;D6)+1</x:f>
        <x:v>13</x:v>
      </x:c>
      <x:c r="F6" s="1" t="n">
        <x:f>COUNTIFS($B$2:$B$21,B6,$D$2:$D$21,"&lt;"&amp;D6)+1</x:f>
        <x:v>9</x:v>
      </x:c>
      <x:c r="G6" s="1" t="str">
        <x:f>B6&amp;F6</x:f>
        <x:v>주간9</x:v>
      </x:c>
      <x:c r="H6" s="1"/>
      <x:c r="I6" s="4" t="n">
        <x:f>RAND()</x:f>
        <x:v>0.48684551151899724</x:v>
      </x:c>
      <x:c r="J6" s="1"/>
      <x:c r="K6" s="1"/>
    </x:row>
    <x:row r="7" ht="25" customHeight="1">
      <x:c r="A7" s="1" t="str">
        <x:v>T06</x:v>
      </x:c>
      <x:c r="B7" s="1" t="str">
        <x:v>주간</x:v>
      </x:c>
      <x:c r="C7" s="1" t="str">
        <x:v>분반2</x:v>
      </x:c>
      <x:c r="D7" s="4" t="n">
        <x:v>0.627318</x:v>
      </x:c>
      <x:c r="E7" s="1" t="n">
        <x:f>COUNTIFS($D$2:$D$21,"&lt;"&amp;D7)+1</x:f>
        <x:v>11</x:v>
      </x:c>
      <x:c r="F7" s="1" t="n">
        <x:f>COUNTIFS($B$2:$B$21,B7,$D$2:$D$21,"&lt;"&amp;D7)+1</x:f>
        <x:v>8</x:v>
      </x:c>
      <x:c r="G7" s="1" t="str">
        <x:f>B7&amp;F7</x:f>
        <x:v>주간8</x:v>
      </x:c>
      <x:c r="H7" s="1"/>
      <x:c r="I7" s="4" t="n">
        <x:f>RAND()</x:f>
        <x:v>0.26332847592341546</x:v>
      </x:c>
      <x:c r="J7" s="1"/>
      <x:c r="K7" s="1"/>
    </x:row>
    <x:row r="8" ht="25" customHeight="1">
      <x:c r="A8" s="1" t="str">
        <x:v>T07</x:v>
      </x:c>
      <x:c r="B8" s="1" t="str">
        <x:v>주간</x:v>
      </x:c>
      <x:c r="C8" s="1" t="str">
        <x:v>분반2</x:v>
      </x:c>
      <x:c r="D8" s="4" t="n">
        <x:v>0.403397</x:v>
      </x:c>
      <x:c r="E8" s="1" t="n">
        <x:f>COUNTIFS($D$2:$D$21,"&lt;"&amp;D8)+1</x:f>
        <x:v>8</x:v>
      </x:c>
      <x:c r="F8" s="1" t="n">
        <x:f>COUNTIFS($B$2:$B$21,B8,$D$2:$D$21,"&lt;"&amp;D8)+1</x:f>
        <x:v>6</x:v>
      </x:c>
      <x:c r="G8" s="1" t="str">
        <x:f>B8&amp;F8</x:f>
        <x:v>주간6</x:v>
      </x:c>
      <x:c r="H8" s="1"/>
      <x:c r="I8" s="4" t="n">
        <x:f>RAND()</x:f>
        <x:v>0.7036261017935749</x:v>
      </x:c>
      <x:c r="J8" s="1"/>
      <x:c r="K8" s="1"/>
    </x:row>
    <x:row r="9" ht="25" customHeight="1">
      <x:c r="A9" s="1" t="str">
        <x:v>T08</x:v>
      </x:c>
      <x:c r="B9" s="1" t="str">
        <x:v>주간</x:v>
      </x:c>
      <x:c r="C9" s="1" t="str">
        <x:v>분반2</x:v>
      </x:c>
      <x:c r="D9" s="4" t="n">
        <x:v>0.370399</x:v>
      </x:c>
      <x:c r="E9" s="1" t="n">
        <x:f>COUNTIFS($D$2:$D$21,"&lt;"&amp;D9)+1</x:f>
        <x:v>6</x:v>
      </x:c>
      <x:c r="F9" s="1" t="n">
        <x:f>COUNTIFS($B$2:$B$21,B9,$D$2:$D$21,"&lt;"&amp;D9)+1</x:f>
        <x:v>5</x:v>
      </x:c>
      <x:c r="G9" s="1" t="str">
        <x:f>B9&amp;F9</x:f>
        <x:v>주간5</x:v>
      </x:c>
      <x:c r="H9" s="1"/>
      <x:c r="I9" s="4" t="n">
        <x:f>RAND()</x:f>
        <x:v>0.64769689111316</x:v>
      </x:c>
      <x:c r="J9" s="1"/>
      <x:c r="K9" s="1"/>
    </x:row>
    <x:row r="10" ht="25" customHeight="1">
      <x:c r="A10" s="1" t="str">
        <x:v>T09</x:v>
      </x:c>
      <x:c r="B10" s="1" t="str">
        <x:v>주간</x:v>
      </x:c>
      <x:c r="C10" s="1" t="str">
        <x:v>분반2</x:v>
      </x:c>
      <x:c r="D10" s="4" t="n">
        <x:v>0.840817</x:v>
      </x:c>
      <x:c r="E10" s="1" t="n">
        <x:f>COUNTIFS($D$2:$D$21,"&lt;"&amp;D10)+1</x:f>
        <x:v>17</x:v>
      </x:c>
      <x:c r="F10" s="1" t="n">
        <x:f>COUNTIFS($B$2:$B$21,B10,$D$2:$D$21,"&lt;"&amp;D10)+1</x:f>
        <x:v>12</x:v>
      </x:c>
      <x:c r="G10" s="1" t="str">
        <x:f>B10&amp;F10</x:f>
        <x:v>주간12</x:v>
      </x:c>
      <x:c r="H10" s="1"/>
      <x:c r="I10" s="4" t="n">
        <x:f>RAND()</x:f>
        <x:v>0.03903807330390918</x:v>
      </x:c>
      <x:c r="J10" s="1"/>
      <x:c r="K10" s="1"/>
    </x:row>
    <x:row r="11" ht="25" customHeight="1">
      <x:c r="A11" s="1" t="str">
        <x:v>T10</x:v>
      </x:c>
      <x:c r="B11" s="1" t="str">
        <x:v>주간</x:v>
      </x:c>
      <x:c r="C11" s="1" t="str">
        <x:v>분반2</x:v>
      </x:c>
      <x:c r="D11" s="4" t="n">
        <x:v>0.232797</x:v>
      </x:c>
      <x:c r="E11" s="1" t="n">
        <x:f>COUNTIFS($D$2:$D$21,"&lt;"&amp;D11)+1</x:f>
        <x:v>3</x:v>
      </x:c>
      <x:c r="F11" s="1" t="n">
        <x:f>COUNTIFS($B$2:$B$21,B11,$D$2:$D$21,"&lt;"&amp;D11)+1</x:f>
        <x:v>3</x:v>
      </x:c>
      <x:c r="G11" s="1" t="str">
        <x:f>B11&amp;F11</x:f>
        <x:v>주간3</x:v>
      </x:c>
      <x:c r="H11" s="1"/>
      <x:c r="I11" s="4" t="n">
        <x:f>RAND()</x:f>
        <x:v>0.5981523045661908</x:v>
      </x:c>
      <x:c r="J11" s="1"/>
      <x:c r="K11" s="1"/>
    </x:row>
    <x:row r="12" ht="25" customHeight="1">
      <x:c r="A12" s="1" t="str">
        <x:v>T11</x:v>
      </x:c>
      <x:c r="B12" s="1" t="str">
        <x:v>주간</x:v>
      </x:c>
      <x:c r="C12" s="1" t="str">
        <x:v>분반3</x:v>
      </x:c>
      <x:c r="D12" s="4" t="n">
        <x:v>0.263937</x:v>
      </x:c>
      <x:c r="E12" s="1" t="n">
        <x:f>COUNTIFS($D$2:$D$21,"&lt;"&amp;D12)+1</x:f>
        <x:v>4</x:v>
      </x:c>
      <x:c r="F12" s="1" t="n">
        <x:f>COUNTIFS($B$2:$B$21,B12,$D$2:$D$21,"&lt;"&amp;D12)+1</x:f>
        <x:v>4</x:v>
      </x:c>
      <x:c r="G12" s="1" t="str">
        <x:f>B12&amp;F12</x:f>
        <x:v>주간4</x:v>
      </x:c>
      <x:c r="H12" s="1"/>
      <x:c r="I12" s="4" t="n">
        <x:f>RAND()</x:f>
        <x:v>0.0036651567472687496</x:v>
      </x:c>
      <x:c r="J12" s="1"/>
      <x:c r="K12" s="1"/>
    </x:row>
    <x:row r="13" ht="25" customHeight="1">
      <x:c r="A13" s="1" t="str">
        <x:v>T12</x:v>
      </x:c>
      <x:c r="B13" s="1" t="str">
        <x:v>주간</x:v>
      </x:c>
      <x:c r="C13" s="1" t="str">
        <x:v>분반3</x:v>
      </x:c>
      <x:c r="D13" s="4" t="n">
        <x:v>0.789883</x:v>
      </x:c>
      <x:c r="E13" s="1" t="n">
        <x:f>COUNTIFS($D$2:$D$21,"&lt;"&amp;D13)+1</x:f>
        <x:v>16</x:v>
      </x:c>
      <x:c r="F13" s="1" t="n">
        <x:f>COUNTIFS($B$2:$B$21,B13,$D$2:$D$21,"&lt;"&amp;D13)+1</x:f>
        <x:v>11</x:v>
      </x:c>
      <x:c r="G13" s="1" t="str">
        <x:f>B13&amp;F13</x:f>
        <x:v>주간11</x:v>
      </x:c>
      <x:c r="H13" s="1"/>
      <x:c r="I13" s="4" t="n">
        <x:f>RAND()</x:f>
        <x:v>0.8361668958677145</x:v>
      </x:c>
      <x:c r="J13" s="1"/>
      <x:c r="K13" s="1"/>
    </x:row>
    <x:row r="14" ht="25" customHeight="1">
      <x:c r="A14" s="1" t="str">
        <x:v>T13</x:v>
      </x:c>
      <x:c r="B14" s="1" t="str">
        <x:v>야간</x:v>
      </x:c>
      <x:c r="C14" s="1" t="str">
        <x:v>분반3</x:v>
      </x:c>
      <x:c r="D14" s="4" t="n">
        <x:v>0.78196</x:v>
      </x:c>
      <x:c r="E14" s="1" t="n">
        <x:f>COUNTIFS($D$2:$D$21,"&lt;"&amp;D14)+1</x:f>
        <x:v>15</x:v>
      </x:c>
      <x:c r="F14" s="1" t="n">
        <x:f>COUNTIFS($B$2:$B$21,B14,$D$2:$D$21,"&lt;"&amp;D14)+1</x:f>
        <x:v>5</x:v>
      </x:c>
      <x:c r="G14" s="1" t="str">
        <x:f>B14&amp;F14</x:f>
        <x:v>야간5</x:v>
      </x:c>
      <x:c r="H14" s="1"/>
      <x:c r="I14" s="4" t="n">
        <x:f>RAND()</x:f>
        <x:v>0.6081222655824833</x:v>
      </x:c>
      <x:c r="J14" s="1"/>
      <x:c r="K14" s="1"/>
    </x:row>
    <x:row r="15" ht="25" customHeight="1">
      <x:c r="A15" s="1" t="str">
        <x:v>T14</x:v>
      </x:c>
      <x:c r="B15" s="1" t="str">
        <x:v>야간</x:v>
      </x:c>
      <x:c r="C15" s="1" t="str">
        <x:v>분반3</x:v>
      </x:c>
      <x:c r="D15" s="4" t="n">
        <x:v>0.384711</x:v>
      </x:c>
      <x:c r="E15" s="1" t="n">
        <x:f>COUNTIFS($D$2:$D$21,"&lt;"&amp;D15)+1</x:f>
        <x:v>7</x:v>
      </x:c>
      <x:c r="F15" s="1" t="n">
        <x:f>COUNTIFS($B$2:$B$21,B15,$D$2:$D$21,"&lt;"&amp;D15)+1</x:f>
        <x:v>2</x:v>
      </x:c>
      <x:c r="G15" s="1" t="str">
        <x:f>B15&amp;F15</x:f>
        <x:v>야간2</x:v>
      </x:c>
      <x:c r="H15" s="1"/>
      <x:c r="I15" s="4" t="n">
        <x:f>RAND()</x:f>
        <x:v>0.6504714391913008</x:v>
      </x:c>
      <x:c r="J15" s="1"/>
      <x:c r="K15" s="1"/>
    </x:row>
    <x:row r="16" ht="25" customHeight="1">
      <x:c r="A16" s="1" t="str">
        <x:v>T15</x:v>
      </x:c>
      <x:c r="B16" s="1" t="str">
        <x:v>야간</x:v>
      </x:c>
      <x:c r="C16" s="1" t="str">
        <x:v>분반3</x:v>
      </x:c>
      <x:c r="D16" s="4" t="n">
        <x:v>0.844125</x:v>
      </x:c>
      <x:c r="E16" s="1" t="n">
        <x:f>COUNTIFS($D$2:$D$21,"&lt;"&amp;D16)+1</x:f>
        <x:v>18</x:v>
      </x:c>
      <x:c r="F16" s="1" t="n">
        <x:f>COUNTIFS($B$2:$B$21,B16,$D$2:$D$21,"&lt;"&amp;D16)+1</x:f>
        <x:v>6</x:v>
      </x:c>
      <x:c r="G16" s="1" t="str">
        <x:f>B16&amp;F16</x:f>
        <x:v>야간6</x:v>
      </x:c>
      <x:c r="H16" s="1"/>
      <x:c r="I16" s="4" t="n">
        <x:f>RAND()</x:f>
        <x:v>0.99716684335522</x:v>
      </x:c>
      <x:c r="J16" s="1"/>
      <x:c r="K16" s="1"/>
    </x:row>
    <x:row r="17" ht="25" customHeight="1">
      <x:c r="A17" s="1" t="str">
        <x:v>T16</x:v>
      </x:c>
      <x:c r="B17" s="1" t="str">
        <x:v>야간</x:v>
      </x:c>
      <x:c r="C17" s="1" t="str">
        <x:v>분반4</x:v>
      </x:c>
      <x:c r="D17" s="4" t="n">
        <x:v>0.950393</x:v>
      </x:c>
      <x:c r="E17" s="1" t="n">
        <x:f>COUNTIFS($D$2:$D$21,"&lt;"&amp;D17)+1</x:f>
        <x:v>20</x:v>
      </x:c>
      <x:c r="F17" s="1" t="n">
        <x:f>COUNTIFS($B$2:$B$21,B17,$D$2:$D$21,"&lt;"&amp;D17)+1</x:f>
        <x:v>8</x:v>
      </x:c>
      <x:c r="G17" s="1" t="str">
        <x:f>B17&amp;F17</x:f>
        <x:v>야간8</x:v>
      </x:c>
      <x:c r="H17" s="1"/>
      <x:c r="I17" s="4" t="n">
        <x:f>RAND()</x:f>
        <x:v>0.10464217982060997</x:v>
      </x:c>
      <x:c r="J17" s="1"/>
      <x:c r="K17" s="1"/>
    </x:row>
    <x:row r="18" ht="25" customHeight="1">
      <x:c r="A18" s="1" t="str">
        <x:v>T17</x:v>
      </x:c>
      <x:c r="B18" s="1" t="str">
        <x:v>야간</x:v>
      </x:c>
      <x:c r="C18" s="1" t="str">
        <x:v>분반4</x:v>
      </x:c>
      <x:c r="D18" s="4" t="n">
        <x:v>0.633171</x:v>
      </x:c>
      <x:c r="E18" s="1" t="n">
        <x:f>COUNTIFS($D$2:$D$21,"&lt;"&amp;D18)+1</x:f>
        <x:v>12</x:v>
      </x:c>
      <x:c r="F18" s="1" t="n">
        <x:f>COUNTIFS($B$2:$B$21,B18,$D$2:$D$21,"&lt;"&amp;D18)+1</x:f>
        <x:v>4</x:v>
      </x:c>
      <x:c r="G18" s="1" t="str">
        <x:f>B18&amp;F18</x:f>
        <x:v>야간4</x:v>
      </x:c>
      <x:c r="H18" s="1"/>
      <x:c r="I18" s="4" t="n">
        <x:f>RAND()</x:f>
        <x:v>0.42360941645196337</x:v>
      </x:c>
      <x:c r="J18" s="1"/>
      <x:c r="K18" s="1"/>
    </x:row>
    <x:row r="19" ht="25" customHeight="1">
      <x:c r="A19" s="1" t="str">
        <x:v>T18</x:v>
      </x:c>
      <x:c r="B19" s="1" t="str">
        <x:v>야간</x:v>
      </x:c>
      <x:c r="C19" s="1" t="str">
        <x:v>분반4</x:v>
      </x:c>
      <x:c r="D19" s="4" t="n">
        <x:v>0.854275</x:v>
      </x:c>
      <x:c r="E19" s="1" t="n">
        <x:f>COUNTIFS($D$2:$D$21,"&lt;"&amp;D19)+1</x:f>
        <x:v>19</x:v>
      </x:c>
      <x:c r="F19" s="1" t="n">
        <x:f>COUNTIFS($B$2:$B$21,B19,$D$2:$D$21,"&lt;"&amp;D19)+1</x:f>
        <x:v>7</x:v>
      </x:c>
      <x:c r="G19" s="1" t="str">
        <x:f>B19&amp;F19</x:f>
        <x:v>야간7</x:v>
      </x:c>
      <x:c r="H19" s="1"/>
      <x:c r="I19" s="4" t="n">
        <x:f>RAND()</x:f>
        <x:v>0.9138445403840665</x:v>
      </x:c>
      <x:c r="J19" s="1"/>
      <x:c r="K19" s="1"/>
    </x:row>
    <x:row r="20" ht="25" customHeight="1">
      <x:c r="A20" s="1" t="str">
        <x:v>T19</x:v>
      </x:c>
      <x:c r="B20" s="1" t="str">
        <x:v>야간</x:v>
      </x:c>
      <x:c r="C20" s="1" t="str">
        <x:v>분반4</x:v>
      </x:c>
      <x:c r="D20" s="4" t="n">
        <x:v>0.297867</x:v>
      </x:c>
      <x:c r="E20" s="1" t="n">
        <x:f>COUNTIFS($D$2:$D$21,"&lt;"&amp;D20)+1</x:f>
        <x:v>5</x:v>
      </x:c>
      <x:c r="F20" s="1" t="n">
        <x:f>COUNTIFS($B$2:$B$21,B20,$D$2:$D$21,"&lt;"&amp;D20)+1</x:f>
        <x:v>1</x:v>
      </x:c>
      <x:c r="G20" s="1" t="str">
        <x:f>B20&amp;F20</x:f>
        <x:v>야간1</x:v>
      </x:c>
      <x:c r="H20" s="1"/>
      <x:c r="I20" s="4" t="n">
        <x:f>RAND()</x:f>
        <x:v>0.5461221999993701</x:v>
      </x:c>
      <x:c r="J20" s="1"/>
      <x:c r="K20" s="1"/>
    </x:row>
    <x:row r="21" ht="25" customHeight="1">
      <x:c r="A21" s="1" t="str">
        <x:v>T20</x:v>
      </x:c>
      <x:c r="B21" s="1" t="str">
        <x:v>야간</x:v>
      </x:c>
      <x:c r="C21" s="1" t="str">
        <x:v>분반4</x:v>
      </x:c>
      <x:c r="D21" s="4" t="n">
        <x:v>0.498719</x:v>
      </x:c>
      <x:c r="E21" s="1" t="n">
        <x:f>COUNTIFS($D$2:$D$21,"&lt;"&amp;D21)+1</x:f>
        <x:v>9</x:v>
      </x:c>
      <x:c r="F21" s="1" t="n">
        <x:f>COUNTIFS($B$2:$B$21,B21,$D$2:$D$21,"&lt;"&amp;D21)+1</x:f>
        <x:v>3</x:v>
      </x:c>
      <x:c r="G21" s="1" t="str">
        <x:f>B21&amp;F21</x:f>
        <x:v>야간3</x:v>
      </x:c>
      <x:c r="H21" s="1"/>
      <x:c r="I21" s="4" t="n">
        <x:f>RAND()</x:f>
        <x:v>0.795905669218579</x:v>
      </x:c>
      <x:c r="J21" s="1"/>
      <x:c r="K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</x:row>
    <x:row r="23" ht="25" customHeight="1">
      <x:c r="A23" s="1" t="str">
        <x:v>계산 원리를 위한 구성 명단. D열은 책의 고정 참조값이다.</x:v>
      </x:c>
      <x:c r="B23" s="1"/>
      <x:c r="C23" s="1"/>
      <x:c r="D23" s="1"/>
      <x:c r="E23" s="1"/>
      <x:c r="F23" s="1"/>
      <x:c r="G23" s="1"/>
      <x:c r="H23" s="1"/>
      <x:c r="I23" s="1"/>
      <x:c r="J23" s="1"/>
      <x:c r="K23" s="1"/>
    </x:row>
    <x:row r="24" ht="25" customHeight="1">
      <x:c r="A24" s="1" t="str">
        <x:v>새 추출은 I열을 복사해 D열에 값 붙여넣기한다. 같은 난수가 없게 보존한다.</x:v>
      </x:c>
      <x:c r="B24" s="1"/>
      <x:c r="C24" s="1"/>
      <x:c r="D24" s="1"/>
      <x:c r="E24" s="1"/>
      <x:c r="F24" s="1"/>
      <x:c r="G24" s="1"/>
      <x:c r="H24" s="1"/>
      <x:c r="I24" s="1"/>
      <x:c r="J24" s="1"/>
      <x:c r="K24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23" hidden="0" customWidth="1"/>
    <x:col min="8" max="8" width="16" hidden="0" customWidth="1"/>
    <x:col min="9" max="9" width="16" hidden="0" customWidth="1"/>
    <x:col min="10" max="10" width="20" hidden="0" customWidth="1"/>
    <x:col min="11" max="11" width="16" hidden="0" customWidth="1"/>
  </x:cols>
  <x:sheetData>
    <x:row r="1" ht="28" customHeight="1">
      <x:c r="A1" s="3" t="str">
        <x:v>추출순서</x:v>
      </x:c>
      <x:c r="B1" s="3" t="str">
        <x:v>고정 명단순번</x:v>
      </x:c>
      <x:c r="C1" s="3" t="str">
        <x:v>학생번호</x:v>
      </x:c>
      <x:c r="D1" s="3" t="str">
        <x:v>등장 횟수</x:v>
      </x:c>
      <x:c r="E1" s="3" t="str">
        <x:v>첫 등장</x:v>
      </x:c>
      <x:c r="F1" s="1"/>
      <x:c r="G1" s="3" t="str">
        <x:v>요약</x:v>
      </x:c>
      <x:c r="H1" s="3" t="str">
        <x:v>값</x:v>
      </x:c>
      <x:c r="I1" s="1"/>
      <x:c r="J1" s="3" t="str">
        <x:v>새 정수 난수</x:v>
      </x:c>
      <x:c r="K1" s="1"/>
    </x:row>
    <x:row r="2" ht="25" customHeight="1">
      <x:c r="A2" s="1" t="n">
        <x:v>1</x:v>
      </x:c>
      <x:c r="B2" s="1" t="n">
        <x:v>4</x:v>
      </x:c>
      <x:c r="C2" s="1" t="str">
        <x:f>INDEX('표집틀'!$A$2:$A$21,B2)</x:f>
        <x:v>T04</x:v>
      </x:c>
      <x:c r="D2" s="1" t="n">
        <x:f>COUNTIFS($B$2:B2,B2)</x:f>
        <x:v>1</x:v>
      </x:c>
      <x:c r="E2" s="1" t="n">
        <x:f>IF(D2=1,1,0)</x:f>
        <x:v>1</x:v>
      </x:c>
      <x:c r="F2" s="1"/>
      <x:c r="G2" s="1" t="str">
        <x:v>서로 다른 학생</x:v>
      </x:c>
      <x:c r="H2" s="1" t="n">
        <x:f>SUM(E2:E6)</x:f>
        <x:v>4</x:v>
      </x:c>
      <x:c r="I2" s="1"/>
      <x:c r="J2" s="1" t="n">
        <x:f>RANDBETWEEN(1,20)</x:f>
        <x:v>4</x:v>
      </x:c>
      <x:c r="K2" s="1"/>
    </x:row>
    <x:row r="3" ht="25" customHeight="1">
      <x:c r="A3" s="1" t="n">
        <x:v>2</x:v>
      </x:c>
      <x:c r="B3" s="1" t="n">
        <x:v>17</x:v>
      </x:c>
      <x:c r="C3" s="1" t="str">
        <x:f>INDEX('표집틀'!$A$2:$A$21,B3)</x:f>
        <x:v>T17</x:v>
      </x:c>
      <x:c r="D3" s="1" t="n">
        <x:f>COUNTIFS($B$2:B3,B3)</x:f>
        <x:v>1</x:v>
      </x:c>
      <x:c r="E3" s="1" t="n">
        <x:f>IF(D3=1,1,0)</x:f>
        <x:v>1</x:v>
      </x:c>
      <x:c r="F3" s="1"/>
      <x:c r="G3" s="1"/>
      <x:c r="H3" s="1"/>
      <x:c r="I3" s="1"/>
      <x:c r="J3" s="1" t="n">
        <x:f>RANDBETWEEN(1,20)</x:f>
        <x:v>20</x:v>
      </x:c>
      <x:c r="K3" s="1"/>
    </x:row>
    <x:row r="4" ht="25" customHeight="1">
      <x:c r="A4" s="1" t="n">
        <x:v>3</x:v>
      </x:c>
      <x:c r="B4" s="1" t="n">
        <x:v>4</x:v>
      </x:c>
      <x:c r="C4" s="1" t="str">
        <x:f>INDEX('표집틀'!$A$2:$A$21,B4)</x:f>
        <x:v>T04</x:v>
      </x:c>
      <x:c r="D4" s="1" t="n">
        <x:f>COUNTIFS($B$2:B4,B4)</x:f>
        <x:v>2</x:v>
      </x:c>
      <x:c r="E4" s="1" t="n">
        <x:f>IF(D4=1,1,0)</x:f>
        <x:v>0</x:v>
      </x:c>
      <x:c r="F4" s="1"/>
      <x:c r="G4" s="1"/>
      <x:c r="H4" s="1"/>
      <x:c r="I4" s="1"/>
      <x:c r="J4" s="1" t="n">
        <x:f>RANDBETWEEN(1,20)</x:f>
        <x:v>15</x:v>
      </x:c>
      <x:c r="K4" s="1"/>
    </x:row>
    <x:row r="5" ht="25" customHeight="1">
      <x:c r="A5" s="1" t="n">
        <x:v>4</x:v>
      </x:c>
      <x:c r="B5" s="1" t="n">
        <x:v>9</x:v>
      </x:c>
      <x:c r="C5" s="1" t="str">
        <x:f>INDEX('표집틀'!$A$2:$A$21,B5)</x:f>
        <x:v>T09</x:v>
      </x:c>
      <x:c r="D5" s="1" t="n">
        <x:f>COUNTIFS($B$2:B5,B5)</x:f>
        <x:v>1</x:v>
      </x:c>
      <x:c r="E5" s="1" t="n">
        <x:f>IF(D5=1,1,0)</x:f>
        <x:v>1</x:v>
      </x:c>
      <x:c r="F5" s="1"/>
      <x:c r="G5" s="1"/>
      <x:c r="H5" s="1"/>
      <x:c r="I5" s="1"/>
      <x:c r="J5" s="1" t="n">
        <x:f>RANDBETWEEN(1,20)</x:f>
        <x:v>6</x:v>
      </x:c>
      <x:c r="K5" s="1"/>
    </x:row>
    <x:row r="6" ht="25" customHeight="1">
      <x:c r="A6" s="1" t="n">
        <x:v>5</x:v>
      </x:c>
      <x:c r="B6" s="1" t="n">
        <x:v>12</x:v>
      </x:c>
      <x:c r="C6" s="1" t="str">
        <x:f>INDEX('표집틀'!$A$2:$A$21,B6)</x:f>
        <x:v>T12</x:v>
      </x:c>
      <x:c r="D6" s="1" t="n">
        <x:f>COUNTIFS($B$2:B6,B6)</x:f>
        <x:v>1</x:v>
      </x:c>
      <x:c r="E6" s="1" t="n">
        <x:f>IF(D6=1,1,0)</x:f>
        <x:v>1</x:v>
      </x:c>
      <x:c r="F6" s="1"/>
      <x:c r="G6" s="1"/>
      <x:c r="H6" s="1"/>
      <x:c r="I6" s="1"/>
      <x:c r="J6" s="1" t="n">
        <x:f>RANDBETWEEN(1,20)</x:f>
        <x:v>2</x:v>
      </x:c>
      <x:c r="K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</x:row>
    <x:row r="8" ht="25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</x:row>
    <x:row r="9" ht="25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</x:row>
    <x:row r="10" ht="28" customHeight="1">
      <x:c r="A10" s="3" t="str">
        <x:v>회원번호</x:v>
      </x:c>
      <x:c r="B10" s="3" t="str">
        <x:v>고정 난수</x:v>
      </x:c>
      <x:c r="C10" s="3" t="str">
        <x:v>추출 순번</x:v>
      </x:c>
      <x:c r="D10" s="1"/>
      <x:c r="E10" s="3" t="str">
        <x:v>뽑힌 회원</x:v>
      </x:c>
      <x:c r="F10" s="3" t="str">
        <x:v>고정 난수</x:v>
      </x:c>
      <x:c r="G10" s="1"/>
      <x:c r="H10" s="1"/>
      <x:c r="I10" s="1"/>
      <x:c r="J10" s="1"/>
      <x:c r="K10" s="1"/>
    </x:row>
    <x:row r="11" ht="25" customHeight="1">
      <x:c r="A11" s="1" t="str">
        <x:v>C01</x:v>
      </x:c>
      <x:c r="B11" s="6" t="n">
        <x:v>0.42</x:v>
      </x:c>
      <x:c r="C11" s="1" t="n">
        <x:f>COUNTIFS($B$11:$B$18,"&lt;"&amp;B11)+1</x:f>
        <x:v>5</x:v>
      </x:c>
      <x:c r="D11" s="1"/>
      <x:c r="E11" s="1" t="str">
        <x:f>INDEX($A$11:$A$18,MATCH(1,$C$11:$C$18,0))</x:f>
        <x:v>C04</x:v>
      </x:c>
      <x:c r="F11" s="6" t="n">
        <x:f>INDEX($B$11:$B$18,MATCH(1,$C$11:$C$18,0))</x:f>
        <x:v>0.09</x:v>
      </x:c>
      <x:c r="G11" s="1"/>
      <x:c r="H11" s="1"/>
      <x:c r="I11" s="1"/>
      <x:c r="J11" s="1"/>
      <x:c r="K11" s="1"/>
    </x:row>
    <x:row r="12" ht="25" customHeight="1">
      <x:c r="A12" s="1" t="str">
        <x:v>C02</x:v>
      </x:c>
      <x:c r="B12" s="6" t="n">
        <x:v>0.18</x:v>
      </x:c>
      <x:c r="C12" s="1" t="n">
        <x:f>COUNTIFS($B$11:$B$18,"&lt;"&amp;B12)+1</x:f>
        <x:v>2</x:v>
      </x:c>
      <x:c r="D12" s="1"/>
      <x:c r="E12" s="1" t="str">
        <x:f>INDEX($A$11:$A$18,MATCH(2,$C$11:$C$18,0))</x:f>
        <x:v>C02</x:v>
      </x:c>
      <x:c r="F12" s="6" t="n">
        <x:f>INDEX($B$11:$B$18,MATCH(2,$C$11:$C$18,0))</x:f>
        <x:v>0.18</x:v>
      </x:c>
      <x:c r="G12" s="1"/>
      <x:c r="H12" s="1"/>
      <x:c r="I12" s="1"/>
      <x:c r="J12" s="1"/>
      <x:c r="K12" s="1"/>
    </x:row>
    <x:row r="13" ht="25" customHeight="1">
      <x:c r="A13" s="1" t="str">
        <x:v>C03</x:v>
      </x:c>
      <x:c r="B13" s="6" t="n">
        <x:v>0.71</x:v>
      </x:c>
      <x:c r="C13" s="1" t="n">
        <x:f>COUNTIFS($B$11:$B$18,"&lt;"&amp;B13)+1</x:f>
        <x:v>7</x:v>
      </x:c>
      <x:c r="D13" s="1"/>
      <x:c r="E13" s="1" t="str">
        <x:f>INDEX($A$11:$A$18,MATCH(3,$C$11:$C$18,0))</x:f>
        <x:v>C08</x:v>
      </x:c>
      <x:c r="F13" s="6" t="n">
        <x:f>INDEX($B$11:$B$18,MATCH(3,$C$11:$C$18,0))</x:f>
        <x:v>0.24</x:v>
      </x:c>
      <x:c r="G13" s="1"/>
      <x:c r="H13" s="1"/>
      <x:c r="I13" s="1"/>
      <x:c r="J13" s="1"/>
      <x:c r="K13" s="1"/>
    </x:row>
    <x:row r="14" ht="25" customHeight="1">
      <x:c r="A14" s="1" t="str">
        <x:v>C04</x:v>
      </x:c>
      <x:c r="B14" s="6" t="n">
        <x:v>0.09</x:v>
      </x:c>
      <x:c r="C14" s="1" t="n">
        <x:f>COUNTIFS($B$11:$B$18,"&lt;"&amp;B14)+1</x:f>
        <x:v>1</x:v>
      </x:c>
      <x:c r="D14" s="1"/>
      <x:c r="E14" s="1"/>
      <x:c r="F14" s="1"/>
      <x:c r="G14" s="1"/>
      <x:c r="H14" s="1"/>
      <x:c r="I14" s="1"/>
      <x:c r="J14" s="1"/>
      <x:c r="K14" s="1"/>
    </x:row>
    <x:row r="15" ht="25" customHeight="1">
      <x:c r="A15" s="1" t="str">
        <x:v>C05</x:v>
      </x:c>
      <x:c r="B15" s="6" t="n">
        <x:v>0.54</x:v>
      </x:c>
      <x:c r="C15" s="1" t="n">
        <x:f>COUNTIFS($B$11:$B$18,"&lt;"&amp;B15)+1</x:f>
        <x:v>6</x:v>
      </x:c>
      <x:c r="D15" s="1"/>
      <x:c r="E15" s="1"/>
      <x:c r="F15" s="1"/>
      <x:c r="G15" s="1"/>
      <x:c r="H15" s="1"/>
      <x:c r="I15" s="1"/>
      <x:c r="J15" s="1"/>
      <x:c r="K15" s="1"/>
    </x:row>
    <x:row r="16" ht="25" customHeight="1">
      <x:c r="A16" s="1" t="str">
        <x:v>C06</x:v>
      </x:c>
      <x:c r="B16" s="6" t="n">
        <x:v>0.31</x:v>
      </x:c>
      <x:c r="C16" s="1" t="n">
        <x:f>COUNTIFS($B$11:$B$18,"&lt;"&amp;B16)+1</x:f>
        <x:v>4</x:v>
      </x:c>
      <x:c r="D16" s="1"/>
      <x:c r="E16" s="1"/>
      <x:c r="F16" s="1"/>
      <x:c r="G16" s="1"/>
      <x:c r="H16" s="1"/>
      <x:c r="I16" s="1"/>
      <x:c r="J16" s="1"/>
      <x:c r="K16" s="1"/>
    </x:row>
    <x:row r="17" ht="25" customHeight="1">
      <x:c r="A17" s="1" t="str">
        <x:v>C07</x:v>
      </x:c>
      <x:c r="B17" s="6" t="n">
        <x:v>0.86</x:v>
      </x:c>
      <x:c r="C17" s="1" t="n">
        <x:f>COUNTIFS($B$11:$B$18,"&lt;"&amp;B17)+1</x:f>
        <x:v>8</x:v>
      </x:c>
      <x:c r="D17" s="1"/>
      <x:c r="E17" s="1"/>
      <x:c r="F17" s="1"/>
      <x:c r="G17" s="1"/>
      <x:c r="H17" s="1"/>
      <x:c r="I17" s="1"/>
      <x:c r="J17" s="1"/>
      <x:c r="K17" s="1"/>
    </x:row>
    <x:row r="18" ht="25" customHeight="1">
      <x:c r="A18" s="1" t="str">
        <x:v>C08</x:v>
      </x:c>
      <x:c r="B18" s="6" t="n">
        <x:v>0.24</x:v>
      </x:c>
      <x:c r="C18" s="1" t="n">
        <x:f>COUNTIFS($B$11:$B$18,"&lt;"&amp;B18)+1</x:f>
        <x:v>3</x:v>
      </x:c>
      <x:c r="D18" s="1"/>
      <x:c r="E18" s="1"/>
      <x:c r="F18" s="1"/>
      <x:c r="G18" s="1"/>
      <x:c r="H18" s="1"/>
      <x:c r="I18" s="1"/>
      <x:c r="J18" s="1"/>
      <x:c r="K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</x:row>
    <x:row r="20" ht="25" customHeight="1">
      <x:c r="A20" s="1" t="str">
        <x:v>문제 3의 참조표. 새 RAND/RANDBETWEEN 값은 재계산할 때 달라진다.</x:v>
      </x:c>
      <x:c r="B20" s="1"/>
      <x:c r="C20" s="1"/>
      <x:c r="D20" s="1"/>
      <x:c r="E20" s="1"/>
      <x:c r="F20" s="1"/>
      <x:c r="G20" s="1"/>
      <x:c r="H20" s="1"/>
      <x:c r="I20" s="1"/>
      <x:c r="J20" s="1"/>
      <x:c r="K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</x:row>
  </x:sheetData>
  <x:pageMargins left="0.7" right="0.7" top="0.75" bottom="0.75" header="0.3" footer="0.3"/>
</x:worksheet>
</file>